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es Schmock\Webnode\Verwalten\Schule\Arbeitszeiten\"/>
    </mc:Choice>
  </mc:AlternateContent>
  <xr:revisionPtr revIDLastSave="0" documentId="13_ncr:1_{693CAE13-7CE3-48C4-99CC-B0758454DED6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Eingabe" sheetId="5" r:id="rId1"/>
    <sheet name="Kalender Hj 2" sheetId="6" r:id="rId2"/>
    <sheet name="Kalender HJ 1" sheetId="9" r:id="rId3"/>
    <sheet name="Dienstplan 1" sheetId="1" r:id="rId4"/>
    <sheet name="Dienstplan 2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5" l="1"/>
  <c r="AI4" i="9"/>
  <c r="AI5" i="9" s="1"/>
  <c r="AI6" i="9" s="1"/>
  <c r="AI7" i="9" s="1"/>
  <c r="AI8" i="9" s="1"/>
  <c r="AI9" i="9" s="1"/>
  <c r="AI10" i="9" s="1"/>
  <c r="AI11" i="9" s="1"/>
  <c r="AI12" i="9" s="1"/>
  <c r="AI13" i="9" s="1"/>
  <c r="AI14" i="9" s="1"/>
  <c r="AI15" i="9" s="1"/>
  <c r="AI16" i="9" s="1"/>
  <c r="AI17" i="9" s="1"/>
  <c r="AI18" i="9" s="1"/>
  <c r="AI19" i="9" s="1"/>
  <c r="AI20" i="9" s="1"/>
  <c r="AI21" i="9" s="1"/>
  <c r="AI22" i="9" s="1"/>
  <c r="AI23" i="9" s="1"/>
  <c r="AI24" i="9" s="1"/>
  <c r="AI25" i="9" s="1"/>
  <c r="AI26" i="9" s="1"/>
  <c r="AI27" i="9" s="1"/>
  <c r="AI28" i="9" s="1"/>
  <c r="AI29" i="9" s="1"/>
  <c r="AI30" i="9" s="1"/>
  <c r="AI31" i="9" s="1"/>
  <c r="AI32" i="9" s="1"/>
  <c r="AI33" i="9" s="1"/>
  <c r="AI34" i="9" s="1"/>
  <c r="AH4" i="9"/>
  <c r="AH5" i="9" s="1"/>
  <c r="AH6" i="9" s="1"/>
  <c r="AH7" i="9" s="1"/>
  <c r="AH8" i="9" s="1"/>
  <c r="AH9" i="9" s="1"/>
  <c r="AH10" i="9" s="1"/>
  <c r="AH11" i="9" s="1"/>
  <c r="AH12" i="9" s="1"/>
  <c r="AH13" i="9" s="1"/>
  <c r="AH14" i="9" s="1"/>
  <c r="AH15" i="9" s="1"/>
  <c r="AH16" i="9" s="1"/>
  <c r="AH17" i="9" s="1"/>
  <c r="AH18" i="9" s="1"/>
  <c r="AH19" i="9" s="1"/>
  <c r="AH20" i="9" s="1"/>
  <c r="AH21" i="9" s="1"/>
  <c r="AH22" i="9" s="1"/>
  <c r="AH23" i="9" s="1"/>
  <c r="AH24" i="9" s="1"/>
  <c r="AH25" i="9" s="1"/>
  <c r="AH26" i="9" s="1"/>
  <c r="AH27" i="9" s="1"/>
  <c r="AH28" i="9" s="1"/>
  <c r="AH29" i="9" s="1"/>
  <c r="AH30" i="9" s="1"/>
  <c r="AH31" i="9" s="1"/>
  <c r="AH32" i="9" s="1"/>
  <c r="AH33" i="9" s="1"/>
  <c r="AH34" i="9" s="1"/>
  <c r="AF4" i="9"/>
  <c r="AF5" i="9" s="1"/>
  <c r="AF6" i="9" s="1"/>
  <c r="AF7" i="9" s="1"/>
  <c r="AF8" i="9" s="1"/>
  <c r="AF9" i="9" s="1"/>
  <c r="AF10" i="9" s="1"/>
  <c r="AF11" i="9" s="1"/>
  <c r="AF12" i="9" s="1"/>
  <c r="AF13" i="9" s="1"/>
  <c r="AF14" i="9" s="1"/>
  <c r="AF15" i="9" s="1"/>
  <c r="AF16" i="9" s="1"/>
  <c r="AF17" i="9" s="1"/>
  <c r="AF18" i="9" s="1"/>
  <c r="AF19" i="9" s="1"/>
  <c r="AF20" i="9" s="1"/>
  <c r="AF21" i="9" s="1"/>
  <c r="AF22" i="9" s="1"/>
  <c r="AF23" i="9" s="1"/>
  <c r="AF24" i="9" s="1"/>
  <c r="AF25" i="9" s="1"/>
  <c r="AF26" i="9" s="1"/>
  <c r="AF27" i="9" s="1"/>
  <c r="AF28" i="9" s="1"/>
  <c r="AF29" i="9" s="1"/>
  <c r="AF30" i="9" s="1"/>
  <c r="AF31" i="9" s="1"/>
  <c r="AF32" i="9" s="1"/>
  <c r="AF33" i="9" s="1"/>
  <c r="AE4" i="9"/>
  <c r="AE5" i="9" s="1"/>
  <c r="AE6" i="9" s="1"/>
  <c r="AE7" i="9" s="1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C4" i="9"/>
  <c r="AC5" i="9" s="1"/>
  <c r="AC6" i="9" s="1"/>
  <c r="AC7" i="9" s="1"/>
  <c r="AC8" i="9" s="1"/>
  <c r="AC9" i="9" s="1"/>
  <c r="AC10" i="9" s="1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B4" i="9"/>
  <c r="AB5" i="9" s="1"/>
  <c r="AB6" i="9" s="1"/>
  <c r="AB7" i="9" s="1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Z4" i="9"/>
  <c r="Z5" i="9" s="1"/>
  <c r="Z6" i="9" s="1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Y4" i="9"/>
  <c r="Y5" i="9" s="1"/>
  <c r="Y6" i="9" s="1"/>
  <c r="Y7" i="9" s="1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Y18" i="9" s="1"/>
  <c r="Y19" i="9" s="1"/>
  <c r="Y20" i="9" s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W4" i="9"/>
  <c r="W5" i="9" s="1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V4" i="9"/>
  <c r="V5" i="9" s="1"/>
  <c r="V6" i="9" s="1"/>
  <c r="V7" i="9" s="1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T4" i="9"/>
  <c r="T5" i="9" s="1"/>
  <c r="T6" i="9" s="1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S4" i="9"/>
  <c r="S5" i="9" s="1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Q4" i="9"/>
  <c r="Q5" i="9" s="1"/>
  <c r="Q6" i="9" s="1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P4" i="9"/>
  <c r="P5" i="9" s="1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N4" i="9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M4" i="9"/>
  <c r="M5" i="9" s="1"/>
  <c r="M6" i="9" s="1"/>
  <c r="M7" i="9" s="1"/>
  <c r="M8" i="9" s="1"/>
  <c r="M9" i="9" s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K4" i="9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J4" i="9"/>
  <c r="J5" i="9" s="1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G4" i="9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E4" i="9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D4" i="9"/>
  <c r="B4" i="9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4" i="6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6" i="8"/>
  <c r="G6" i="8" s="1"/>
  <c r="H1" i="9" l="1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I6" i="8"/>
  <c r="I14" i="8"/>
  <c r="I22" i="8"/>
  <c r="I18" i="8"/>
  <c r="I10" i="8"/>
  <c r="I5" i="8" l="1"/>
  <c r="J5" i="8" l="1"/>
  <c r="J13" i="1" l="1"/>
  <c r="J14" i="1"/>
  <c r="J15" i="1"/>
  <c r="J16" i="1"/>
  <c r="J12" i="1"/>
  <c r="H28" i="1" l="1"/>
  <c r="G28" i="1"/>
  <c r="F28" i="1"/>
  <c r="E28" i="1"/>
  <c r="D28" i="1"/>
  <c r="J19" i="1" l="1"/>
  <c r="J17" i="1" s="1"/>
  <c r="AI4" i="6"/>
  <c r="AI5" i="6" s="1"/>
  <c r="AI6" i="6" s="1"/>
  <c r="AI7" i="6" s="1"/>
  <c r="AI8" i="6" s="1"/>
  <c r="AI9" i="6" s="1"/>
  <c r="AI10" i="6" s="1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H4" i="6"/>
  <c r="AH5" i="6" s="1"/>
  <c r="AH6" i="6" s="1"/>
  <c r="AH7" i="6" s="1"/>
  <c r="AH8" i="6" s="1"/>
  <c r="AH9" i="6" s="1"/>
  <c r="AH10" i="6" s="1"/>
  <c r="AH11" i="6" s="1"/>
  <c r="AH12" i="6" s="1"/>
  <c r="AH13" i="6" s="1"/>
  <c r="AH14" i="6" s="1"/>
  <c r="AH15" i="6" s="1"/>
  <c r="AH16" i="6" s="1"/>
  <c r="AH17" i="6" s="1"/>
  <c r="AH18" i="6" s="1"/>
  <c r="AH19" i="6" s="1"/>
  <c r="AH20" i="6" s="1"/>
  <c r="AH21" i="6" s="1"/>
  <c r="AH22" i="6" s="1"/>
  <c r="AH23" i="6" s="1"/>
  <c r="AH24" i="6" s="1"/>
  <c r="AH25" i="6" s="1"/>
  <c r="AH26" i="6" s="1"/>
  <c r="AH27" i="6" s="1"/>
  <c r="AH28" i="6" s="1"/>
  <c r="AH29" i="6" s="1"/>
  <c r="AH30" i="6" s="1"/>
  <c r="AH31" i="6" s="1"/>
  <c r="AH32" i="6" s="1"/>
  <c r="AH33" i="6" s="1"/>
  <c r="AH34" i="6" s="1"/>
  <c r="AF4" i="6"/>
  <c r="AF5" i="6" s="1"/>
  <c r="AF6" i="6" s="1"/>
  <c r="AF7" i="6" s="1"/>
  <c r="AF8" i="6" s="1"/>
  <c r="AF9" i="6" s="1"/>
  <c r="AF10" i="6" s="1"/>
  <c r="AF11" i="6" s="1"/>
  <c r="AF12" i="6" s="1"/>
  <c r="AF13" i="6" s="1"/>
  <c r="AF14" i="6" s="1"/>
  <c r="AF15" i="6" s="1"/>
  <c r="AF16" i="6" s="1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AF30" i="6" s="1"/>
  <c r="AF31" i="6" s="1"/>
  <c r="AF32" i="6" s="1"/>
  <c r="AF33" i="6" s="1"/>
  <c r="AE4" i="6"/>
  <c r="AE5" i="6" s="1"/>
  <c r="AE6" i="6" s="1"/>
  <c r="AE7" i="6" s="1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C4" i="6"/>
  <c r="AC5" i="6" s="1"/>
  <c r="AC6" i="6" s="1"/>
  <c r="AC7" i="6" s="1"/>
  <c r="AC8" i="6" s="1"/>
  <c r="AC9" i="6" s="1"/>
  <c r="AC10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Z4" i="6"/>
  <c r="Z5" i="6" s="1"/>
  <c r="Z6" i="6" s="1"/>
  <c r="Z7" i="6" s="1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Y4" i="6"/>
  <c r="Y5" i="6" s="1"/>
  <c r="Y6" i="6" s="1"/>
  <c r="Y7" i="6" s="1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W4" i="6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V4" i="6"/>
  <c r="V5" i="6" s="1"/>
  <c r="V6" i="6" s="1"/>
  <c r="V7" i="6" s="1"/>
  <c r="V8" i="6" s="1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T4" i="6"/>
  <c r="T5" i="6" s="1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S4" i="6"/>
  <c r="S5" i="6" s="1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Q4" i="6"/>
  <c r="Q5" i="6" s="1"/>
  <c r="Q6" i="6" s="1"/>
  <c r="Q7" i="6" s="1"/>
  <c r="Q8" i="6" s="1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N4" i="6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M4" i="6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K4" i="6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G4" i="6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A5" i="6"/>
  <c r="A6" i="6" s="1"/>
  <c r="A7" i="6" s="1"/>
  <c r="A8" i="6" s="1"/>
  <c r="A9" i="6" s="1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H1" i="6"/>
  <c r="F8" i="5"/>
  <c r="F11" i="5" l="1"/>
  <c r="F12" i="5" s="1"/>
  <c r="F15" i="5" s="1"/>
  <c r="F17" i="5" s="1"/>
  <c r="F18" i="5" l="1"/>
  <c r="K5" i="8"/>
  <c r="J6" i="1"/>
  <c r="J18" i="1" s="1"/>
  <c r="K6" i="8" l="1"/>
  <c r="K7" i="8"/>
  <c r="J7" i="1"/>
  <c r="J8" i="1"/>
  <c r="J11" i="1" l="1"/>
  <c r="J10" i="1" l="1"/>
  <c r="J20" i="1"/>
  <c r="J21" i="1" s="1"/>
</calcChain>
</file>

<file path=xl/sharedStrings.xml><?xml version="1.0" encoding="utf-8"?>
<sst xmlns="http://schemas.openxmlformats.org/spreadsheetml/2006/main" count="309" uniqueCount="71">
  <si>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</si>
  <si>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</si>
  <si>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</si>
  <si>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</si>
  <si>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</si>
  <si>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</si>
  <si>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</si>
  <si>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</si>
  <si>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</si>
  <si>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</si>
  <si>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</si>
  <si>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</si>
  <si>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Urlaubstage</t>
  </si>
  <si>
    <t>Arbeitszeit je Arbeitstag</t>
  </si>
  <si>
    <t>1. Gesamtarbeitsstunden</t>
  </si>
  <si>
    <t>Tarifliche Wochenstunden als 1/1-Kraft</t>
  </si>
  <si>
    <t>Tarifliche Wochenstunden als Teilzeitkraft</t>
  </si>
  <si>
    <t>Jährliche Arbeitstage, allgemein</t>
  </si>
  <si>
    <t>Tage</t>
  </si>
  <si>
    <t>Stunden</t>
  </si>
  <si>
    <t>1.-Mai-Feiertag</t>
  </si>
  <si>
    <t>Allerheiligen</t>
  </si>
  <si>
    <t>T.d.dt.Einheit</t>
  </si>
  <si>
    <t>Reformationstag</t>
  </si>
  <si>
    <t>Jahr</t>
  </si>
  <si>
    <t>d</t>
  </si>
  <si>
    <t>Anzahl der Diensttage (d)</t>
  </si>
  <si>
    <t>Jährliche Arbeitsstunden als Teilzeitkraft</t>
  </si>
  <si>
    <t>Arbeitstage pro Woche</t>
  </si>
  <si>
    <t>Arbeitszeit pro Woche</t>
  </si>
  <si>
    <t>Tatsächliche Arbeitstage in der Schule lt. "Kalender"</t>
  </si>
  <si>
    <t>Verfügung</t>
  </si>
  <si>
    <t>Leitung</t>
  </si>
  <si>
    <t>JUZ</t>
  </si>
  <si>
    <t>OGS</t>
  </si>
  <si>
    <t>2. Wöchentliche Arbeitszeiten</t>
  </si>
  <si>
    <t>Std.:Min.</t>
  </si>
  <si>
    <t>Wöchentliche Arbeitszeit in Stunden und Minuten</t>
  </si>
  <si>
    <t>Montag</t>
  </si>
  <si>
    <t>Dienstag</t>
  </si>
  <si>
    <t>Mittwoch</t>
  </si>
  <si>
    <t>Donnerstag</t>
  </si>
  <si>
    <t>Freitag</t>
  </si>
  <si>
    <t>Dienst</t>
  </si>
  <si>
    <t>Wochenarbeitszeit in Std. u. Min.</t>
  </si>
  <si>
    <t>Wochenarbeitszeit laut Kalender</t>
  </si>
  <si>
    <t>auf halbe Std. abgerundet</t>
  </si>
  <si>
    <t>Restzeit (Min.)</t>
  </si>
  <si>
    <t>Restzeit (dezimal) (Vertrauensarbeitszeit)</t>
  </si>
  <si>
    <t>Arbeitsstunden nach Anzahl</t>
  </si>
  <si>
    <t>Arbeitsstunden nach Vorgabe</t>
  </si>
  <si>
    <t>Vertrauensarbeitszeit</t>
  </si>
  <si>
    <t>Jährliche Arbeitsstunden als 1/1-Kraft</t>
  </si>
  <si>
    <t>Anzahl/Tag</t>
  </si>
  <si>
    <t>Persönliche Arbeitstage</t>
  </si>
  <si>
    <r>
      <t xml:space="preserve">Tage </t>
    </r>
    <r>
      <rPr>
        <b/>
        <sz val="11"/>
        <color rgb="FFFF0000"/>
        <rFont val="Arial"/>
        <family val="2"/>
      </rPr>
      <t>(!!)</t>
    </r>
    <r>
      <rPr>
        <sz val="8"/>
        <color theme="1"/>
        <rFont val="Arial"/>
        <family val="2"/>
      </rPr>
      <t xml:space="preserve"> [Eingabe unbedingt erforderlich]</t>
    </r>
  </si>
  <si>
    <t>Berechnung der wöchentlichen Arbeitszeiten mit Einarbeitung der Ferienzeiten</t>
  </si>
  <si>
    <t>Plausibilitätsprüfung I</t>
  </si>
  <si>
    <t>Plausibilitätsprüfung II</t>
  </si>
  <si>
    <t>von</t>
  </si>
  <si>
    <t>bis</t>
  </si>
  <si>
    <t>Summe Montag</t>
  </si>
  <si>
    <t>Wochenarbeitszeit</t>
  </si>
  <si>
    <t>Summe Dienstag</t>
  </si>
  <si>
    <t>Summe Mittwoch</t>
  </si>
  <si>
    <t>Summe Donnerstag</t>
  </si>
  <si>
    <t>Summe Freitag</t>
  </si>
  <si>
    <t>WochePlus</t>
  </si>
  <si>
    <t>Mittwoch, Elternabend</t>
  </si>
  <si>
    <t>Plausibilitätsprüfung</t>
  </si>
  <si>
    <t>Verteilung der Dienstzeiten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</si>
</sst>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ddd"/>
    <numFmt numFmtId="167" formatCode="[$-407]d/\ mmm/;@"/>
    <numFmt numFmtId="168" formatCode="[h]:mm;@"/>
    <numFmt numFmtId="169" formatCode="[h]:mm"/>
    <numFmt numFmtId="170" formatCode="hh:mm\ &quot;Uhr&quot;"/>
    <numFmt numFmtId="171" formatCode="0.00\ &quot;Std.&quot;"/>
    <numFmt numFmtId="172" formatCode="hh:mm\ &quot;h:min&quot;"/>
    <numFmt numFmtId="173" formatCode="[h]:mm\ &quot;h:min&quot;"/>
  </numFmts>
  <fonts count="20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008000"/>
      <name val="Arial"/>
      <family val="2"/>
    </font>
    <font>
      <b/>
      <sz val="11"/>
      <color theme="1"/>
      <name val="Arial"/>
      <family val="2"/>
    </font>
    <font>
      <b/>
      <sz val="14"/>
      <color rgb="FF008000"/>
      <name val="Arial"/>
      <family val="2"/>
    </font>
    <font>
      <sz val="22"/>
      <color theme="4" tint="-0.249977111117893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0"/>
      <color rgb="FF0070C0"/>
      <name val="Arial Narrow"/>
      <family val="2"/>
    </font>
    <font>
      <b/>
      <sz val="16"/>
      <color rgb="FF0070C0"/>
      <name val="Arial Narrow"/>
      <family val="2"/>
    </font>
    <font>
      <b/>
      <sz val="10"/>
      <color rgb="FF008000"/>
      <name val="Arial Narrow"/>
      <family val="2"/>
    </font>
    <font>
      <b/>
      <sz val="11"/>
      <color rgb="FFFF0000"/>
      <name val="Arial"/>
      <family val="2"/>
    </font>
    <font>
      <b/>
      <sz val="10"/>
      <color rgb="FF00B050"/>
      <name val="Arial Narrow"/>
      <family val="2"/>
    </font>
    <font>
      <b/>
      <sz val="10"/>
      <color rgb="FF00206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" fillId="0" borderId="0" xfId="0" applyFont="1"/>
    <xf numFmtId="166" fontId="1" fillId="0" borderId="0" xfId="0" applyNumberFormat="1" applyFont="1"/>
    <xf numFmtId="167" fontId="1" fillId="0" borderId="0" xfId="0" applyNumberFormat="1" applyFont="1"/>
    <xf numFmtId="166" fontId="1" fillId="0" borderId="4" xfId="0" applyNumberFormat="1" applyFont="1" applyBorder="1"/>
    <xf numFmtId="167" fontId="1" fillId="0" borderId="4" xfId="0" applyNumberFormat="1" applyFont="1" applyBorder="1"/>
    <xf numFmtId="166" fontId="1" fillId="0" borderId="3" xfId="0" applyNumberFormat="1" applyFont="1" applyBorder="1"/>
    <xf numFmtId="166" fontId="1" fillId="0" borderId="18" xfId="0" applyNumberFormat="1" applyFont="1" applyBorder="1"/>
    <xf numFmtId="0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/>
    </xf>
    <xf numFmtId="2" fontId="5" fillId="3" borderId="0" xfId="0" applyNumberFormat="1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4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vertical="center"/>
    </xf>
    <xf numFmtId="0" fontId="0" fillId="0" borderId="15" xfId="0" applyBorder="1"/>
    <xf numFmtId="2" fontId="0" fillId="5" borderId="26" xfId="0" applyNumberFormat="1" applyFill="1" applyBorder="1" applyAlignment="1">
      <alignment vertical="center"/>
    </xf>
    <xf numFmtId="168" fontId="0" fillId="5" borderId="26" xfId="0" applyNumberFormat="1" applyFill="1" applyBorder="1" applyAlignment="1">
      <alignment vertical="center"/>
    </xf>
    <xf numFmtId="169" fontId="0" fillId="5" borderId="26" xfId="0" applyNumberForma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165" fontId="0" fillId="5" borderId="26" xfId="0" applyNumberFormat="1" applyFill="1" applyBorder="1" applyAlignment="1">
      <alignment vertical="center"/>
    </xf>
    <xf numFmtId="0" fontId="0" fillId="5" borderId="26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2" fontId="0" fillId="5" borderId="26" xfId="0" applyNumberFormat="1" applyFill="1" applyBorder="1" applyAlignment="1">
      <alignment horizontal="right" vertical="center"/>
    </xf>
    <xf numFmtId="0" fontId="16" fillId="2" borderId="26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20" fontId="14" fillId="5" borderId="23" xfId="0" applyNumberFormat="1" applyFont="1" applyFill="1" applyBorder="1" applyAlignment="1">
      <alignment horizontal="center" vertical="center"/>
    </xf>
    <xf numFmtId="20" fontId="14" fillId="5" borderId="24" xfId="0" applyNumberFormat="1" applyFont="1" applyFill="1" applyBorder="1" applyAlignment="1">
      <alignment horizontal="center" vertical="center"/>
    </xf>
    <xf numFmtId="20" fontId="14" fillId="5" borderId="25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169" fontId="0" fillId="5" borderId="34" xfId="0" applyNumberForma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2" fontId="13" fillId="6" borderId="19" xfId="0" applyNumberFormat="1" applyFont="1" applyFill="1" applyBorder="1" applyAlignment="1">
      <alignment vertical="center"/>
    </xf>
    <xf numFmtId="2" fontId="13" fillId="6" borderId="26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2" fontId="4" fillId="5" borderId="0" xfId="0" applyNumberFormat="1" applyFont="1" applyFill="1" applyAlignment="1">
      <alignment vertical="center"/>
    </xf>
    <xf numFmtId="169" fontId="6" fillId="5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4" borderId="28" xfId="1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1" fillId="4" borderId="35" xfId="1" applyFill="1" applyBorder="1" applyAlignment="1" applyProtection="1">
      <alignment vertical="center"/>
      <protection locked="0"/>
    </xf>
    <xf numFmtId="0" fontId="1" fillId="4" borderId="29" xfId="1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horizontal="left" vertical="center"/>
      <protection locked="0"/>
    </xf>
    <xf numFmtId="0" fontId="1" fillId="4" borderId="32" xfId="1" applyFill="1" applyBorder="1" applyAlignment="1" applyProtection="1">
      <alignment vertical="center"/>
      <protection locked="0"/>
    </xf>
    <xf numFmtId="0" fontId="1" fillId="4" borderId="26" xfId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horizontal="right"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2" fontId="0" fillId="4" borderId="26" xfId="0" applyNumberFormat="1" applyFill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2" fontId="4" fillId="5" borderId="0" xfId="2" applyNumberFormat="1" applyFont="1" applyFill="1" applyBorder="1" applyAlignment="1" applyProtection="1">
      <alignment vertical="center"/>
    </xf>
    <xf numFmtId="1" fontId="4" fillId="7" borderId="0" xfId="2" applyNumberFormat="1" applyFont="1" applyFill="1" applyBorder="1" applyAlignment="1" applyProtection="1">
      <alignment vertical="center"/>
    </xf>
    <xf numFmtId="1" fontId="11" fillId="2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36" xfId="2" applyNumberFormat="1" applyFont="1" applyFill="1" applyBorder="1" applyAlignment="1" applyProtection="1">
      <alignment vertical="center"/>
      <protection locked="0"/>
    </xf>
    <xf numFmtId="2" fontId="4" fillId="4" borderId="36" xfId="2" applyNumberFormat="1" applyFont="1" applyFill="1" applyBorder="1" applyAlignment="1" applyProtection="1">
      <alignment vertical="center"/>
      <protection locked="0"/>
    </xf>
    <xf numFmtId="2" fontId="4" fillId="4" borderId="36" xfId="0" applyNumberFormat="1" applyFont="1" applyFill="1" applyBorder="1" applyAlignment="1" applyProtection="1">
      <alignment vertical="center"/>
      <protection locked="0"/>
    </xf>
    <xf numFmtId="172" fontId="0" fillId="5" borderId="4" xfId="0" applyNumberFormat="1" applyFill="1" applyBorder="1"/>
    <xf numFmtId="171" fontId="0" fillId="5" borderId="1" xfId="0" applyNumberFormat="1" applyFill="1" applyBorder="1"/>
    <xf numFmtId="0" fontId="0" fillId="4" borderId="40" xfId="0" applyFill="1" applyBorder="1" applyAlignment="1" applyProtection="1">
      <alignment vertical="center"/>
      <protection locked="0"/>
    </xf>
    <xf numFmtId="0" fontId="0" fillId="4" borderId="37" xfId="0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vertical="center"/>
      <protection locked="0"/>
    </xf>
    <xf numFmtId="171" fontId="13" fillId="6" borderId="0" xfId="0" applyNumberFormat="1" applyFont="1" applyFill="1" applyBorder="1"/>
    <xf numFmtId="173" fontId="18" fillId="2" borderId="4" xfId="0" applyNumberFormat="1" applyFont="1" applyFill="1" applyBorder="1"/>
    <xf numFmtId="171" fontId="13" fillId="6" borderId="26" xfId="0" applyNumberFormat="1" applyFont="1" applyFill="1" applyBorder="1" applyAlignment="1">
      <alignment vertical="center"/>
    </xf>
    <xf numFmtId="0" fontId="19" fillId="2" borderId="26" xfId="0" applyFont="1" applyFill="1" applyBorder="1" applyAlignment="1">
      <alignment vertical="center"/>
    </xf>
    <xf numFmtId="0" fontId="14" fillId="5" borderId="19" xfId="0" applyFont="1" applyFill="1" applyBorder="1" applyAlignment="1">
      <alignment horizontal="center" vertical="center"/>
    </xf>
    <xf numFmtId="170" fontId="0" fillId="4" borderId="3" xfId="0" applyNumberFormat="1" applyFill="1" applyBorder="1" applyProtection="1">
      <protection locked="0"/>
    </xf>
    <xf numFmtId="170" fontId="0" fillId="4" borderId="4" xfId="0" applyNumberFormat="1" applyFill="1" applyBorder="1" applyProtection="1">
      <protection locked="0"/>
    </xf>
    <xf numFmtId="0" fontId="0" fillId="5" borderId="38" xfId="0" applyFill="1" applyBorder="1" applyProtection="1"/>
    <xf numFmtId="171" fontId="0" fillId="5" borderId="39" xfId="0" applyNumberFormat="1" applyFill="1" applyBorder="1" applyProtection="1"/>
    <xf numFmtId="0" fontId="0" fillId="5" borderId="40" xfId="0" applyFill="1" applyBorder="1" applyAlignment="1" applyProtection="1">
      <alignment horizontal="left" vertical="center"/>
    </xf>
    <xf numFmtId="0" fontId="1" fillId="5" borderId="37" xfId="1" applyFill="1" applyBorder="1" applyAlignment="1" applyProtection="1">
      <alignment vertical="center"/>
    </xf>
    <xf numFmtId="0" fontId="1" fillId="5" borderId="41" xfId="1" applyFill="1" applyBorder="1" applyAlignment="1" applyProtection="1">
      <alignment vertical="center"/>
    </xf>
    <xf numFmtId="0" fontId="1" fillId="5" borderId="28" xfId="1" applyFill="1" applyBorder="1" applyAlignment="1" applyProtection="1">
      <alignment vertical="center"/>
    </xf>
    <xf numFmtId="0" fontId="1" fillId="5" borderId="40" xfId="1" applyFill="1" applyBorder="1" applyAlignment="1" applyProtection="1">
      <alignment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2" fontId="7" fillId="3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4">
    <cellStyle name="Prozent" xfId="2" builtinId="5"/>
    <cellStyle name="Standard" xfId="0" builtinId="0"/>
    <cellStyle name="Standard 2" xfId="1" xr:uid="{00000000-0005-0000-0000-000001000000}"/>
    <cellStyle name="Standard 3" xfId="3" xr:uid="{1EF61F8F-E505-470D-B376-E0B7EC482860}"/>
  </cellStyles>
  <dxfs count="6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  <color rgb="FF008000"/>
      </font>
      <fill>
        <patternFill>
          <bgColor theme="6" tint="0.79998168889431442"/>
        </patternFill>
      </fill>
      <border>
        <vertical/>
        <horizontal/>
      </border>
    </dxf>
    <dxf>
      <font>
        <b/>
        <i val="0"/>
        <color rgb="FFC00000"/>
      </font>
      <fill>
        <patternFill>
          <bgColor theme="5" tint="0.79998168889431442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F1AF-A0EC-4C8F-AE7C-102968EF4670}">
  <dimension ref="A1:J21"/>
  <sheetViews>
    <sheetView zoomScale="130" zoomScaleNormal="130" workbookViewId="0">
      <selection activeCell="F9" sqref="F9"/>
    </sheetView>
  </sheetViews>
  <sheetFormatPr baseColWidth="10" defaultRowHeight="12.75" x14ac:dyDescent="0.2"/>
  <cols>
    <col min="4" max="4" width="42.5" customWidth="1"/>
    <col min="5" max="5" width="16.5" customWidth="1"/>
    <col min="9" max="9" width="13.33203125" customWidth="1"/>
  </cols>
  <sheetData>
    <row r="1" spans="1:10" ht="13.5" thickBot="1" x14ac:dyDescent="0.25">
      <c r="A1" s="1"/>
      <c r="B1" s="1"/>
      <c r="C1" s="1"/>
      <c r="D1" s="1"/>
      <c r="E1" s="2"/>
      <c r="F1" s="2"/>
      <c r="G1" s="2"/>
      <c r="H1" s="2"/>
      <c r="I1" s="1"/>
      <c r="J1" s="1"/>
    </row>
    <row r="2" spans="1:10" ht="13.5" thickBot="1" x14ac:dyDescent="0.25">
      <c r="A2" s="1"/>
      <c r="B2" s="3"/>
      <c r="C2" s="4"/>
      <c r="D2" s="4"/>
      <c r="E2" s="5"/>
      <c r="F2" s="5"/>
      <c r="G2" s="5"/>
      <c r="H2" s="5"/>
      <c r="I2" s="6"/>
      <c r="J2" s="1"/>
    </row>
    <row r="3" spans="1:10" ht="57.75" customHeight="1" thickBot="1" x14ac:dyDescent="0.25">
      <c r="A3" s="1"/>
      <c r="B3" s="7"/>
      <c r="C3" s="117" t="s">
        <v>56</v>
      </c>
      <c r="D3" s="118"/>
      <c r="E3" s="118"/>
      <c r="F3" s="118"/>
      <c r="G3" s="118"/>
      <c r="H3" s="119"/>
      <c r="I3" s="8"/>
      <c r="J3" s="1"/>
    </row>
    <row r="4" spans="1:10" x14ac:dyDescent="0.2">
      <c r="A4" s="1"/>
      <c r="B4" s="7"/>
      <c r="C4" s="9"/>
      <c r="D4" s="9"/>
      <c r="E4" s="10"/>
      <c r="F4" s="10"/>
      <c r="G4" s="10"/>
      <c r="H4" s="10"/>
      <c r="I4" s="8"/>
      <c r="J4" s="1"/>
    </row>
    <row r="5" spans="1:10" ht="18.75" thickBot="1" x14ac:dyDescent="0.25">
      <c r="A5" s="1"/>
      <c r="B5" s="7"/>
      <c r="C5" s="120" t="s">
        <v>14</v>
      </c>
      <c r="D5" s="120"/>
      <c r="E5" s="120"/>
      <c r="F5" s="120"/>
      <c r="G5" s="120"/>
      <c r="H5" s="120"/>
      <c r="I5" s="8"/>
      <c r="J5" s="1"/>
    </row>
    <row r="6" spans="1:10" ht="14.25" customHeight="1" thickBot="1" x14ac:dyDescent="0.25">
      <c r="A6" s="1"/>
      <c r="B6" s="7"/>
      <c r="C6" s="28"/>
      <c r="D6" s="29" t="s">
        <v>17</v>
      </c>
      <c r="E6" s="29"/>
      <c r="F6" s="93">
        <v>227</v>
      </c>
      <c r="G6" s="29" t="s">
        <v>18</v>
      </c>
      <c r="H6" s="30"/>
      <c r="I6" s="8"/>
      <c r="J6" s="1"/>
    </row>
    <row r="7" spans="1:10" ht="15" thickBot="1" x14ac:dyDescent="0.25">
      <c r="A7" s="1"/>
      <c r="B7" s="7"/>
      <c r="C7" s="28"/>
      <c r="D7" s="29" t="s">
        <v>12</v>
      </c>
      <c r="E7" s="29"/>
      <c r="F7" s="93">
        <v>24</v>
      </c>
      <c r="G7" s="29" t="s">
        <v>18</v>
      </c>
      <c r="H7" s="30"/>
      <c r="I7" s="8"/>
      <c r="J7" s="1"/>
    </row>
    <row r="8" spans="1:10" ht="15" thickBot="1" x14ac:dyDescent="0.25">
      <c r="A8" s="1"/>
      <c r="B8" s="7"/>
      <c r="C8" s="28"/>
      <c r="D8" s="29" t="s">
        <v>54</v>
      </c>
      <c r="E8" s="29"/>
      <c r="F8" s="91">
        <f>F6-F7</f>
        <v>203</v>
      </c>
      <c r="G8" s="29" t="s">
        <v>18</v>
      </c>
      <c r="H8" s="30"/>
      <c r="I8" s="8"/>
      <c r="J8" s="1"/>
    </row>
    <row r="9" spans="1:10" ht="15" thickBot="1" x14ac:dyDescent="0.25">
      <c r="A9" s="1"/>
      <c r="B9" s="7"/>
      <c r="C9" s="28"/>
      <c r="D9" s="29" t="s">
        <v>15</v>
      </c>
      <c r="E9" s="29"/>
      <c r="F9" s="94">
        <v>39</v>
      </c>
      <c r="G9" s="29" t="s">
        <v>19</v>
      </c>
      <c r="H9" s="30"/>
      <c r="I9" s="8"/>
      <c r="J9" s="1"/>
    </row>
    <row r="10" spans="1:10" ht="15" thickBot="1" x14ac:dyDescent="0.25">
      <c r="A10" s="1"/>
      <c r="B10" s="7"/>
      <c r="C10" s="28"/>
      <c r="D10" s="29" t="s">
        <v>16</v>
      </c>
      <c r="E10" s="29"/>
      <c r="F10" s="94">
        <v>17</v>
      </c>
      <c r="G10" s="29" t="s">
        <v>19</v>
      </c>
      <c r="H10" s="30"/>
      <c r="I10" s="8"/>
      <c r="J10" s="1"/>
    </row>
    <row r="11" spans="1:10" ht="14.25" x14ac:dyDescent="0.2">
      <c r="A11" s="1"/>
      <c r="B11" s="7"/>
      <c r="C11" s="28"/>
      <c r="D11" s="29" t="s">
        <v>52</v>
      </c>
      <c r="E11" s="29"/>
      <c r="F11" s="90">
        <f>IF(F6="","",F8*F9/5)</f>
        <v>1583.4</v>
      </c>
      <c r="G11" s="29" t="s">
        <v>19</v>
      </c>
      <c r="H11" s="30"/>
      <c r="I11" s="8"/>
      <c r="J11" s="1"/>
    </row>
    <row r="12" spans="1:10" ht="14.25" x14ac:dyDescent="0.2">
      <c r="A12" s="1"/>
      <c r="B12" s="7"/>
      <c r="C12" s="28"/>
      <c r="D12" s="29" t="s">
        <v>27</v>
      </c>
      <c r="E12" s="29"/>
      <c r="F12" s="90">
        <f>IF(F6="","",F11*F10/F9)</f>
        <v>690.2</v>
      </c>
      <c r="G12" s="29" t="s">
        <v>19</v>
      </c>
      <c r="H12" s="30"/>
      <c r="I12" s="8"/>
      <c r="J12" s="1"/>
    </row>
    <row r="13" spans="1:10" ht="18" x14ac:dyDescent="0.2">
      <c r="A13" s="1"/>
      <c r="B13" s="7"/>
      <c r="C13" s="121" t="s">
        <v>35</v>
      </c>
      <c r="D13" s="121"/>
      <c r="E13" s="121"/>
      <c r="F13" s="121"/>
      <c r="G13" s="121"/>
      <c r="H13" s="121"/>
      <c r="I13" s="8"/>
      <c r="J13" s="1"/>
    </row>
    <row r="14" spans="1:10" ht="15" x14ac:dyDescent="0.2">
      <c r="A14" s="1"/>
      <c r="B14" s="7"/>
      <c r="C14" s="31"/>
      <c r="D14" s="33" t="s">
        <v>30</v>
      </c>
      <c r="E14" s="32"/>
      <c r="F14" s="71">
        <f>'Kalender Hj 2'!H1+'Kalender HJ 1'!H1</f>
        <v>150</v>
      </c>
      <c r="G14" s="33" t="s">
        <v>18</v>
      </c>
      <c r="H14" s="34"/>
      <c r="I14" s="8"/>
      <c r="J14" s="1"/>
    </row>
    <row r="15" spans="1:10" ht="15.75" thickBot="1" x14ac:dyDescent="0.25">
      <c r="A15" s="1"/>
      <c r="B15" s="7"/>
      <c r="C15" s="31"/>
      <c r="D15" s="33" t="s">
        <v>13</v>
      </c>
      <c r="E15" s="32"/>
      <c r="F15" s="71">
        <f>IF(F6="","",F12/F14)</f>
        <v>4.6013333333333337</v>
      </c>
      <c r="G15" s="33" t="s">
        <v>19</v>
      </c>
      <c r="H15" s="34"/>
      <c r="I15" s="8"/>
      <c r="J15" s="1"/>
    </row>
    <row r="16" spans="1:10" ht="15.75" thickBot="1" x14ac:dyDescent="0.25">
      <c r="A16" s="1"/>
      <c r="B16" s="7"/>
      <c r="C16" s="31"/>
      <c r="D16" s="33" t="s">
        <v>28</v>
      </c>
      <c r="E16" s="32"/>
      <c r="F16" s="95">
        <v>4</v>
      </c>
      <c r="G16" s="33" t="s">
        <v>55</v>
      </c>
      <c r="H16" s="34"/>
      <c r="I16" s="8"/>
      <c r="J16" s="1"/>
    </row>
    <row r="17" spans="1:10" ht="15" x14ac:dyDescent="0.2">
      <c r="A17" s="1"/>
      <c r="B17" s="7"/>
      <c r="C17" s="31"/>
      <c r="D17" s="33" t="s">
        <v>29</v>
      </c>
      <c r="E17" s="32"/>
      <c r="F17" s="71">
        <f>IF(F6="","",F15*F16)</f>
        <v>18.405333333333335</v>
      </c>
      <c r="G17" s="33" t="s">
        <v>19</v>
      </c>
      <c r="H17" s="34"/>
      <c r="I17" s="8"/>
      <c r="J17" s="1"/>
    </row>
    <row r="18" spans="1:10" ht="15" x14ac:dyDescent="0.2">
      <c r="A18" s="1"/>
      <c r="B18" s="7"/>
      <c r="C18" s="27"/>
      <c r="D18" s="73" t="s">
        <v>37</v>
      </c>
      <c r="E18" s="11"/>
      <c r="F18" s="72">
        <f>IF(F6="","",F17/24)</f>
        <v>0.76688888888888895</v>
      </c>
      <c r="G18" s="11" t="s">
        <v>36</v>
      </c>
      <c r="H18" s="10"/>
      <c r="I18" s="8"/>
      <c r="J18" s="1"/>
    </row>
    <row r="19" spans="1:10" x14ac:dyDescent="0.2">
      <c r="A19" s="1"/>
      <c r="B19" s="7"/>
      <c r="C19" s="27"/>
      <c r="D19" s="9"/>
      <c r="E19" s="10"/>
      <c r="F19" s="10"/>
      <c r="G19" s="10"/>
      <c r="H19" s="10"/>
      <c r="I19" s="8"/>
      <c r="J19" s="1"/>
    </row>
    <row r="20" spans="1:10" ht="13.5" thickBot="1" x14ac:dyDescent="0.25">
      <c r="A20" s="1"/>
      <c r="B20" s="12"/>
      <c r="C20" s="13"/>
      <c r="D20" s="13"/>
      <c r="E20" s="14"/>
      <c r="F20" s="14"/>
      <c r="G20" s="14"/>
      <c r="H20" s="14"/>
      <c r="I20" s="15"/>
      <c r="J20" s="1"/>
    </row>
    <row r="21" spans="1:10" x14ac:dyDescent="0.2">
      <c r="A21" s="1"/>
      <c r="B21" s="1"/>
      <c r="C21" s="1"/>
      <c r="D21" s="1"/>
      <c r="E21" s="2"/>
      <c r="F21" s="2"/>
      <c r="G21" s="2"/>
      <c r="H21" s="2"/>
      <c r="I21" s="1"/>
      <c r="J21" s="1"/>
    </row>
  </sheetData>
  <sheetProtection sheet="1" selectLockedCells="1"/>
  <mergeCells count="3">
    <mergeCell ref="C3:H3"/>
    <mergeCell ref="C5:H5"/>
    <mergeCell ref="C13:H13"/>
  </mergeCells>
  <phoneticPr fontId="9" type="noConversion"/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E8D5-D59A-4366-8C17-326024A99137}">
  <dimension ref="A1:AJ35"/>
  <sheetViews>
    <sheetView zoomScale="90" zoomScaleNormal="90" workbookViewId="0">
      <selection activeCell="C4" sqref="C4"/>
    </sheetView>
  </sheetViews>
  <sheetFormatPr baseColWidth="10" defaultRowHeight="12.75" x14ac:dyDescent="0.2"/>
  <cols>
    <col min="1" max="1" width="5.6640625" customWidth="1"/>
    <col min="2" max="2" width="8.83203125" customWidth="1"/>
    <col min="3" max="3" width="3.6640625" style="26" customWidth="1"/>
    <col min="4" max="4" width="5.1640625" customWidth="1"/>
    <col min="5" max="5" width="8.83203125" customWidth="1"/>
    <col min="6" max="6" width="3.6640625" style="26" customWidth="1"/>
    <col min="7" max="7" width="5.1640625" customWidth="1"/>
    <col min="8" max="8" width="8.83203125" customWidth="1"/>
    <col min="9" max="9" width="3.6640625" style="26" customWidth="1"/>
    <col min="10" max="10" width="5.1640625" customWidth="1"/>
    <col min="11" max="11" width="8.83203125" customWidth="1"/>
    <col min="12" max="12" width="3.6640625" style="26" customWidth="1"/>
    <col min="13" max="13" width="5.1640625" customWidth="1"/>
    <col min="14" max="14" width="8.83203125" customWidth="1"/>
    <col min="15" max="15" width="3.6640625" style="26" customWidth="1"/>
    <col min="16" max="16" width="5.1640625" customWidth="1"/>
    <col min="17" max="17" width="8.33203125" customWidth="1"/>
    <col min="18" max="18" width="3.6640625" style="26" customWidth="1"/>
    <col min="19" max="19" width="5.1640625" customWidth="1"/>
    <col min="20" max="20" width="8.33203125" customWidth="1"/>
    <col min="21" max="21" width="3.6640625" style="26" customWidth="1"/>
    <col min="22" max="22" width="5.1640625" customWidth="1"/>
    <col min="23" max="23" width="8.33203125" customWidth="1"/>
    <col min="24" max="24" width="3.6640625" style="26" customWidth="1"/>
    <col min="25" max="25" width="5.1640625" customWidth="1"/>
    <col min="26" max="26" width="8.33203125" customWidth="1"/>
    <col min="27" max="27" width="3.6640625" style="26" customWidth="1"/>
    <col min="28" max="28" width="5.1640625" customWidth="1"/>
    <col min="29" max="29" width="8.33203125" customWidth="1"/>
    <col min="30" max="30" width="3.6640625" style="26" customWidth="1"/>
    <col min="31" max="31" width="5.1640625" customWidth="1"/>
    <col min="32" max="32" width="9" customWidth="1"/>
    <col min="33" max="33" width="3.6640625" style="26" customWidth="1"/>
    <col min="34" max="34" width="5.1640625" customWidth="1"/>
    <col min="35" max="35" width="8.33203125" customWidth="1"/>
    <col min="36" max="36" width="3.6640625" style="26" customWidth="1"/>
  </cols>
  <sheetData>
    <row r="1" spans="1:36" ht="15.75" x14ac:dyDescent="0.2">
      <c r="A1" s="16" t="s">
        <v>24</v>
      </c>
      <c r="B1" s="92">
        <v>2022</v>
      </c>
      <c r="C1" s="25"/>
      <c r="D1" s="19" t="s">
        <v>26</v>
      </c>
      <c r="F1" s="25"/>
      <c r="H1" s="24">
        <f>COUNTIF($A$3:$AJ$34,"d")</f>
        <v>54</v>
      </c>
      <c r="I1" s="25"/>
      <c r="J1" s="18"/>
      <c r="K1" s="19"/>
      <c r="L1" s="25"/>
      <c r="M1" s="18"/>
      <c r="N1" s="19"/>
      <c r="O1" s="25"/>
      <c r="P1" s="18"/>
      <c r="Q1" s="19"/>
      <c r="R1" s="25"/>
      <c r="S1" s="18"/>
      <c r="T1" s="19"/>
      <c r="U1" s="25"/>
      <c r="V1" s="18"/>
      <c r="W1" s="19"/>
      <c r="X1" s="25"/>
      <c r="Y1" s="18"/>
      <c r="Z1" s="19"/>
      <c r="AA1" s="25"/>
      <c r="AB1" s="18"/>
      <c r="AC1" s="19"/>
      <c r="AD1" s="25"/>
      <c r="AE1" s="18"/>
      <c r="AF1" s="19"/>
      <c r="AG1" s="25"/>
      <c r="AH1" s="18"/>
      <c r="AI1" s="19"/>
      <c r="AJ1" s="25"/>
    </row>
    <row r="2" spans="1:36" x14ac:dyDescent="0.2">
      <c r="A2" s="17"/>
      <c r="B2" s="19"/>
      <c r="C2" s="25"/>
      <c r="D2" s="18"/>
      <c r="E2" s="19"/>
      <c r="F2" s="25"/>
      <c r="G2" s="18"/>
      <c r="H2" s="19"/>
      <c r="I2" s="25"/>
      <c r="J2" s="18"/>
      <c r="K2" s="19"/>
      <c r="L2" s="25"/>
      <c r="M2" s="18"/>
      <c r="N2" s="19"/>
      <c r="O2" s="25"/>
      <c r="P2" s="18"/>
      <c r="Q2" s="19"/>
      <c r="R2" s="25"/>
      <c r="S2" s="18"/>
      <c r="T2" s="19"/>
      <c r="U2" s="25"/>
      <c r="V2" s="18"/>
      <c r="W2" s="19"/>
      <c r="X2" s="25"/>
      <c r="Y2" s="18"/>
      <c r="Z2" s="19"/>
      <c r="AA2" s="25"/>
      <c r="AB2" s="18"/>
      <c r="AC2" s="19"/>
      <c r="AD2" s="25"/>
      <c r="AE2" s="18"/>
      <c r="AF2" s="19"/>
      <c r="AG2" s="25"/>
      <c r="AH2" s="18"/>
      <c r="AI2" s="19"/>
      <c r="AJ2" s="25"/>
    </row>
    <row r="3" spans="1:36" x14ac:dyDescent="0.2">
      <c r="A3" s="124" t="s">
        <v>0</v>
      </c>
      <c r="B3" s="122"/>
      <c r="C3" s="123"/>
      <c r="D3" s="122" t="s">
        <v>1</v>
      </c>
      <c r="E3" s="122"/>
      <c r="F3" s="123"/>
      <c r="G3" s="122" t="s">
        <v>2</v>
      </c>
      <c r="H3" s="122"/>
      <c r="I3" s="123"/>
      <c r="J3" s="122" t="s">
        <v>3</v>
      </c>
      <c r="K3" s="122"/>
      <c r="L3" s="123"/>
      <c r="M3" s="122" t="s">
        <v>4</v>
      </c>
      <c r="N3" s="122"/>
      <c r="O3" s="123"/>
      <c r="P3" s="122" t="s">
        <v>5</v>
      </c>
      <c r="Q3" s="122"/>
      <c r="R3" s="123"/>
      <c r="S3" s="122" t="s">
        <v>6</v>
      </c>
      <c r="T3" s="122"/>
      <c r="U3" s="123"/>
      <c r="V3" s="122" t="s">
        <v>7</v>
      </c>
      <c r="W3" s="122"/>
      <c r="X3" s="123"/>
      <c r="Y3" s="122" t="s">
        <v>8</v>
      </c>
      <c r="Z3" s="122"/>
      <c r="AA3" s="123"/>
      <c r="AB3" s="122" t="s">
        <v>9</v>
      </c>
      <c r="AC3" s="122"/>
      <c r="AD3" s="123"/>
      <c r="AE3" s="122" t="s">
        <v>10</v>
      </c>
      <c r="AF3" s="122"/>
      <c r="AG3" s="123"/>
      <c r="AH3" s="122" t="s">
        <v>11</v>
      </c>
      <c r="AI3" s="122"/>
      <c r="AJ3" s="123"/>
    </row>
    <row r="4" spans="1:36" x14ac:dyDescent="0.2">
      <c r="A4" s="20">
        <f>DATE(B1,1,1)</f>
        <v>44562</v>
      </c>
      <c r="B4" s="21">
        <f>DATE(B1,1,1)</f>
        <v>44562</v>
      </c>
      <c r="C4" s="89"/>
      <c r="D4" s="22">
        <f>DATE(B1,2,1)</f>
        <v>44593</v>
      </c>
      <c r="E4" s="21">
        <f>DATE(B1,2,1)</f>
        <v>44593</v>
      </c>
      <c r="F4" s="89"/>
      <c r="G4" s="22">
        <f>DATE(B1,3,1)</f>
        <v>44621</v>
      </c>
      <c r="H4" s="21">
        <f>DATE(B1,3,1)</f>
        <v>44621</v>
      </c>
      <c r="I4" s="89"/>
      <c r="J4" s="22">
        <f>DATE(B1,4,1)</f>
        <v>44652</v>
      </c>
      <c r="K4" s="21">
        <f>DATE(B1,4,1)</f>
        <v>44652</v>
      </c>
      <c r="L4" s="89"/>
      <c r="M4" s="22">
        <f>DATE(B1,5,1)</f>
        <v>44682</v>
      </c>
      <c r="N4" s="21">
        <f>DATE(B1,5,1)</f>
        <v>44682</v>
      </c>
      <c r="O4" s="89" t="s">
        <v>20</v>
      </c>
      <c r="P4" s="22">
        <f>DATE(B1,6,1)</f>
        <v>44713</v>
      </c>
      <c r="Q4" s="21">
        <f>DATE(B1,6,1)</f>
        <v>44713</v>
      </c>
      <c r="R4" s="89"/>
      <c r="S4" s="22">
        <f>DATE(B1,7,1)</f>
        <v>44743</v>
      </c>
      <c r="T4" s="21">
        <f>DATE(B1,7,1)</f>
        <v>44743</v>
      </c>
      <c r="U4" s="89"/>
      <c r="V4" s="22">
        <f>DATE(B1,8,1)</f>
        <v>44774</v>
      </c>
      <c r="W4" s="21">
        <f>DATE(B1,8,1)</f>
        <v>44774</v>
      </c>
      <c r="X4" s="89"/>
      <c r="Y4" s="22">
        <f>DATE(B1,9,1)</f>
        <v>44805</v>
      </c>
      <c r="Z4" s="21">
        <f>DATE(B1,9,1)</f>
        <v>44805</v>
      </c>
      <c r="AA4" s="89"/>
      <c r="AB4" s="22">
        <f>DATE(B1,10,1)</f>
        <v>44835</v>
      </c>
      <c r="AC4" s="21">
        <f>DATE(B1,10,1)</f>
        <v>44835</v>
      </c>
      <c r="AD4" s="89"/>
      <c r="AE4" s="22">
        <f>DATE(B1,11,1)</f>
        <v>44866</v>
      </c>
      <c r="AF4" s="21">
        <f>DATE(B1,11,1)</f>
        <v>44866</v>
      </c>
      <c r="AG4" s="89" t="s">
        <v>21</v>
      </c>
      <c r="AH4" s="22">
        <f>DATE(B1,12,1)</f>
        <v>44896</v>
      </c>
      <c r="AI4" s="21">
        <f>DATE(B1,12,1)</f>
        <v>44896</v>
      </c>
      <c r="AJ4" s="116" t="s">
        <v>25</v>
      </c>
    </row>
    <row r="5" spans="1:36" x14ac:dyDescent="0.2">
      <c r="A5" s="20">
        <f>A4+1</f>
        <v>44563</v>
      </c>
      <c r="B5" s="21">
        <f>B4+1</f>
        <v>44563</v>
      </c>
      <c r="C5" s="89"/>
      <c r="D5" s="22">
        <f>D4+1</f>
        <v>44594</v>
      </c>
      <c r="E5" s="21">
        <f>E4+1</f>
        <v>44594</v>
      </c>
      <c r="F5" s="89"/>
      <c r="G5" s="22">
        <f>G4+1</f>
        <v>44622</v>
      </c>
      <c r="H5" s="21">
        <f>H4+1</f>
        <v>44622</v>
      </c>
      <c r="I5" s="89"/>
      <c r="J5" s="22">
        <f>J4+1</f>
        <v>44653</v>
      </c>
      <c r="K5" s="21">
        <f>K4+1</f>
        <v>44653</v>
      </c>
      <c r="L5" s="116"/>
      <c r="M5" s="22">
        <f>M4+1</f>
        <v>44683</v>
      </c>
      <c r="N5" s="21">
        <f>N4+1</f>
        <v>44683</v>
      </c>
      <c r="O5" s="89"/>
      <c r="P5" s="22">
        <f>P4+1</f>
        <v>44714</v>
      </c>
      <c r="Q5" s="21">
        <f>Q4+1</f>
        <v>44714</v>
      </c>
      <c r="R5" s="116"/>
      <c r="S5" s="22">
        <f>S4+1</f>
        <v>44744</v>
      </c>
      <c r="T5" s="21">
        <f>T4+1</f>
        <v>44744</v>
      </c>
      <c r="U5" s="89"/>
      <c r="V5" s="22">
        <f>V4+1</f>
        <v>44775</v>
      </c>
      <c r="W5" s="21">
        <f>W4+1</f>
        <v>44775</v>
      </c>
      <c r="X5" s="89"/>
      <c r="Y5" s="22">
        <f>Y4+1</f>
        <v>44806</v>
      </c>
      <c r="Z5" s="21">
        <f>Z4+1</f>
        <v>44806</v>
      </c>
      <c r="AA5" s="89"/>
      <c r="AB5" s="22">
        <f>AB4+1</f>
        <v>44836</v>
      </c>
      <c r="AC5" s="21">
        <f>AC4+1</f>
        <v>44836</v>
      </c>
      <c r="AD5" s="89"/>
      <c r="AE5" s="22">
        <f>AE4+1</f>
        <v>44867</v>
      </c>
      <c r="AF5" s="21">
        <f>AF4+1</f>
        <v>44867</v>
      </c>
      <c r="AG5" s="89"/>
      <c r="AH5" s="22">
        <f>AH4+1</f>
        <v>44897</v>
      </c>
      <c r="AI5" s="21">
        <f>AI4+1</f>
        <v>44897</v>
      </c>
      <c r="AJ5" s="89"/>
    </row>
    <row r="6" spans="1:36" x14ac:dyDescent="0.2">
      <c r="A6" s="20">
        <f t="shared" ref="A6:B21" si="0">A5+1</f>
        <v>44564</v>
      </c>
      <c r="B6" s="21">
        <f t="shared" si="0"/>
        <v>44564</v>
      </c>
      <c r="C6" s="89"/>
      <c r="D6" s="22">
        <f t="shared" ref="D6:E21" si="1">D5+1</f>
        <v>44595</v>
      </c>
      <c r="E6" s="21">
        <f t="shared" si="1"/>
        <v>44595</v>
      </c>
      <c r="F6" s="116"/>
      <c r="G6" s="22">
        <f t="shared" ref="G6:H21" si="2">G5+1</f>
        <v>44623</v>
      </c>
      <c r="H6" s="21">
        <f t="shared" si="2"/>
        <v>44623</v>
      </c>
      <c r="I6" s="89"/>
      <c r="J6" s="22">
        <f t="shared" ref="J6:K21" si="3">J5+1</f>
        <v>44654</v>
      </c>
      <c r="K6" s="21">
        <f t="shared" si="3"/>
        <v>44654</v>
      </c>
      <c r="L6" s="116"/>
      <c r="M6" s="22">
        <f t="shared" ref="M6:N21" si="4">M5+1</f>
        <v>44684</v>
      </c>
      <c r="N6" s="21">
        <f t="shared" si="4"/>
        <v>44684</v>
      </c>
      <c r="O6" s="89"/>
      <c r="P6" s="22">
        <f t="shared" ref="P6:Q21" si="5">P5+1</f>
        <v>44715</v>
      </c>
      <c r="Q6" s="21">
        <f t="shared" si="5"/>
        <v>44715</v>
      </c>
      <c r="R6" s="89"/>
      <c r="S6" s="22">
        <f t="shared" ref="S6:T21" si="6">S5+1</f>
        <v>44745</v>
      </c>
      <c r="T6" s="21">
        <f t="shared" si="6"/>
        <v>44745</v>
      </c>
      <c r="U6" s="89"/>
      <c r="V6" s="22">
        <f t="shared" ref="V6:W21" si="7">V5+1</f>
        <v>44776</v>
      </c>
      <c r="W6" s="21">
        <f t="shared" si="7"/>
        <v>44776</v>
      </c>
      <c r="X6" s="89"/>
      <c r="Y6" s="22">
        <f t="shared" ref="Y6:Z21" si="8">Y5+1</f>
        <v>44807</v>
      </c>
      <c r="Z6" s="21">
        <f t="shared" si="8"/>
        <v>44807</v>
      </c>
      <c r="AA6" s="89"/>
      <c r="AB6" s="22">
        <f t="shared" ref="AB6:AC21" si="9">AB5+1</f>
        <v>44837</v>
      </c>
      <c r="AC6" s="21">
        <f t="shared" si="9"/>
        <v>44837</v>
      </c>
      <c r="AD6" s="89" t="s">
        <v>22</v>
      </c>
      <c r="AE6" s="22">
        <f t="shared" ref="AE6:AF21" si="10">AE5+1</f>
        <v>44868</v>
      </c>
      <c r="AF6" s="21">
        <f t="shared" si="10"/>
        <v>44868</v>
      </c>
      <c r="AG6" s="89"/>
      <c r="AH6" s="22">
        <f t="shared" ref="AH6:AI21" si="11">AH5+1</f>
        <v>44898</v>
      </c>
      <c r="AI6" s="21">
        <f t="shared" si="11"/>
        <v>44898</v>
      </c>
      <c r="AJ6" s="116"/>
    </row>
    <row r="7" spans="1:36" x14ac:dyDescent="0.2">
      <c r="A7" s="20">
        <f t="shared" si="0"/>
        <v>44565</v>
      </c>
      <c r="B7" s="21">
        <f t="shared" si="0"/>
        <v>44565</v>
      </c>
      <c r="C7" s="89"/>
      <c r="D7" s="22">
        <f t="shared" si="1"/>
        <v>44596</v>
      </c>
      <c r="E7" s="21">
        <f t="shared" si="1"/>
        <v>44596</v>
      </c>
      <c r="F7" s="89"/>
      <c r="G7" s="22">
        <f t="shared" si="2"/>
        <v>44624</v>
      </c>
      <c r="H7" s="21">
        <f t="shared" si="2"/>
        <v>44624</v>
      </c>
      <c r="I7" s="89"/>
      <c r="J7" s="22">
        <f t="shared" si="3"/>
        <v>44655</v>
      </c>
      <c r="K7" s="21">
        <f t="shared" si="3"/>
        <v>44655</v>
      </c>
      <c r="L7" s="89"/>
      <c r="M7" s="22">
        <f t="shared" si="4"/>
        <v>44685</v>
      </c>
      <c r="N7" s="21">
        <f t="shared" si="4"/>
        <v>44685</v>
      </c>
      <c r="O7" s="89"/>
      <c r="P7" s="22">
        <f t="shared" si="5"/>
        <v>44716</v>
      </c>
      <c r="Q7" s="21">
        <f t="shared" si="5"/>
        <v>44716</v>
      </c>
      <c r="R7" s="89"/>
      <c r="S7" s="22">
        <f t="shared" si="6"/>
        <v>44746</v>
      </c>
      <c r="T7" s="21">
        <f t="shared" si="6"/>
        <v>44746</v>
      </c>
      <c r="U7" s="89"/>
      <c r="V7" s="22">
        <f t="shared" si="7"/>
        <v>44777</v>
      </c>
      <c r="W7" s="21">
        <f t="shared" si="7"/>
        <v>44777</v>
      </c>
      <c r="X7" s="89"/>
      <c r="Y7" s="22">
        <f t="shared" si="8"/>
        <v>44808</v>
      </c>
      <c r="Z7" s="21">
        <f t="shared" si="8"/>
        <v>44808</v>
      </c>
      <c r="AA7" s="89"/>
      <c r="AB7" s="22">
        <f t="shared" si="9"/>
        <v>44838</v>
      </c>
      <c r="AC7" s="21">
        <f t="shared" si="9"/>
        <v>44838</v>
      </c>
      <c r="AD7" s="89" t="s">
        <v>25</v>
      </c>
      <c r="AE7" s="22">
        <f t="shared" si="10"/>
        <v>44869</v>
      </c>
      <c r="AF7" s="21">
        <f t="shared" si="10"/>
        <v>44869</v>
      </c>
      <c r="AG7" s="89"/>
      <c r="AH7" s="22">
        <f t="shared" si="11"/>
        <v>44899</v>
      </c>
      <c r="AI7" s="21">
        <f t="shared" si="11"/>
        <v>44899</v>
      </c>
      <c r="AJ7" s="89"/>
    </row>
    <row r="8" spans="1:36" x14ac:dyDescent="0.2">
      <c r="A8" s="20">
        <f t="shared" si="0"/>
        <v>44566</v>
      </c>
      <c r="B8" s="21">
        <f t="shared" si="0"/>
        <v>44566</v>
      </c>
      <c r="C8" s="89"/>
      <c r="D8" s="22">
        <f t="shared" si="1"/>
        <v>44597</v>
      </c>
      <c r="E8" s="21">
        <f t="shared" si="1"/>
        <v>44597</v>
      </c>
      <c r="F8" s="89"/>
      <c r="G8" s="22">
        <f t="shared" si="2"/>
        <v>44625</v>
      </c>
      <c r="H8" s="21">
        <f t="shared" si="2"/>
        <v>44625</v>
      </c>
      <c r="I8" s="89"/>
      <c r="J8" s="22">
        <f t="shared" si="3"/>
        <v>44656</v>
      </c>
      <c r="K8" s="21">
        <f t="shared" si="3"/>
        <v>44656</v>
      </c>
      <c r="L8" s="89"/>
      <c r="M8" s="22">
        <f t="shared" si="4"/>
        <v>44686</v>
      </c>
      <c r="N8" s="21">
        <f t="shared" si="4"/>
        <v>44686</v>
      </c>
      <c r="O8" s="116"/>
      <c r="P8" s="22">
        <f t="shared" si="5"/>
        <v>44717</v>
      </c>
      <c r="Q8" s="21">
        <f t="shared" si="5"/>
        <v>44717</v>
      </c>
      <c r="R8" s="89"/>
      <c r="S8" s="22">
        <f t="shared" si="6"/>
        <v>44747</v>
      </c>
      <c r="T8" s="21">
        <f t="shared" si="6"/>
        <v>44747</v>
      </c>
      <c r="U8" s="89"/>
      <c r="V8" s="22">
        <f t="shared" si="7"/>
        <v>44778</v>
      </c>
      <c r="W8" s="21">
        <f t="shared" si="7"/>
        <v>44778</v>
      </c>
      <c r="X8" s="89"/>
      <c r="Y8" s="22">
        <f t="shared" si="8"/>
        <v>44809</v>
      </c>
      <c r="Z8" s="21">
        <f t="shared" si="8"/>
        <v>44809</v>
      </c>
      <c r="AA8" s="89"/>
      <c r="AB8" s="22">
        <f t="shared" si="9"/>
        <v>44839</v>
      </c>
      <c r="AC8" s="21">
        <f t="shared" si="9"/>
        <v>44839</v>
      </c>
      <c r="AD8" s="89" t="s">
        <v>25</v>
      </c>
      <c r="AE8" s="22">
        <f t="shared" si="10"/>
        <v>44870</v>
      </c>
      <c r="AF8" s="21">
        <f t="shared" si="10"/>
        <v>44870</v>
      </c>
      <c r="AG8" s="89"/>
      <c r="AH8" s="22">
        <f t="shared" si="11"/>
        <v>44900</v>
      </c>
      <c r="AI8" s="21">
        <f t="shared" si="11"/>
        <v>44900</v>
      </c>
      <c r="AJ8" s="89" t="s">
        <v>25</v>
      </c>
    </row>
    <row r="9" spans="1:36" x14ac:dyDescent="0.2">
      <c r="A9" s="20">
        <f t="shared" si="0"/>
        <v>44567</v>
      </c>
      <c r="B9" s="21">
        <f t="shared" si="0"/>
        <v>44567</v>
      </c>
      <c r="C9" s="116"/>
      <c r="D9" s="22">
        <f t="shared" si="1"/>
        <v>44598</v>
      </c>
      <c r="E9" s="21">
        <f t="shared" si="1"/>
        <v>44598</v>
      </c>
      <c r="F9" s="89"/>
      <c r="G9" s="22">
        <f t="shared" si="2"/>
        <v>44626</v>
      </c>
      <c r="H9" s="21">
        <f t="shared" si="2"/>
        <v>44626</v>
      </c>
      <c r="I9" s="89"/>
      <c r="J9" s="22">
        <f t="shared" si="3"/>
        <v>44657</v>
      </c>
      <c r="K9" s="21">
        <f t="shared" si="3"/>
        <v>44657</v>
      </c>
      <c r="L9" s="89"/>
      <c r="M9" s="22">
        <f t="shared" si="4"/>
        <v>44687</v>
      </c>
      <c r="N9" s="21">
        <f t="shared" si="4"/>
        <v>44687</v>
      </c>
      <c r="O9" s="89"/>
      <c r="P9" s="22">
        <f t="shared" si="5"/>
        <v>44718</v>
      </c>
      <c r="Q9" s="21">
        <f t="shared" si="5"/>
        <v>44718</v>
      </c>
      <c r="R9" s="89"/>
      <c r="S9" s="22">
        <f t="shared" si="6"/>
        <v>44748</v>
      </c>
      <c r="T9" s="21">
        <f t="shared" si="6"/>
        <v>44748</v>
      </c>
      <c r="U9" s="89"/>
      <c r="V9" s="22">
        <f t="shared" si="7"/>
        <v>44779</v>
      </c>
      <c r="W9" s="21">
        <f t="shared" si="7"/>
        <v>44779</v>
      </c>
      <c r="X9" s="89"/>
      <c r="Y9" s="22">
        <f t="shared" si="8"/>
        <v>44810</v>
      </c>
      <c r="Z9" s="21">
        <f t="shared" si="8"/>
        <v>44810</v>
      </c>
      <c r="AA9" s="89"/>
      <c r="AB9" s="22">
        <f t="shared" si="9"/>
        <v>44840</v>
      </c>
      <c r="AC9" s="21">
        <f t="shared" si="9"/>
        <v>44840</v>
      </c>
      <c r="AD9" s="116" t="s">
        <v>25</v>
      </c>
      <c r="AE9" s="22">
        <f t="shared" si="10"/>
        <v>44871</v>
      </c>
      <c r="AF9" s="21">
        <f t="shared" si="10"/>
        <v>44871</v>
      </c>
      <c r="AG9" s="89"/>
      <c r="AH9" s="22">
        <f t="shared" si="11"/>
        <v>44901</v>
      </c>
      <c r="AI9" s="21">
        <f t="shared" si="11"/>
        <v>44901</v>
      </c>
      <c r="AJ9" s="89" t="s">
        <v>25</v>
      </c>
    </row>
    <row r="10" spans="1:36" x14ac:dyDescent="0.2">
      <c r="A10" s="20">
        <f t="shared" si="0"/>
        <v>44568</v>
      </c>
      <c r="B10" s="21">
        <f t="shared" si="0"/>
        <v>44568</v>
      </c>
      <c r="C10" s="89"/>
      <c r="D10" s="22">
        <f t="shared" si="1"/>
        <v>44599</v>
      </c>
      <c r="E10" s="21">
        <f t="shared" si="1"/>
        <v>44599</v>
      </c>
      <c r="F10" s="89"/>
      <c r="G10" s="22">
        <f t="shared" si="2"/>
        <v>44627</v>
      </c>
      <c r="H10" s="21">
        <f t="shared" si="2"/>
        <v>44627</v>
      </c>
      <c r="I10" s="89"/>
      <c r="J10" s="22">
        <f t="shared" si="3"/>
        <v>44658</v>
      </c>
      <c r="K10" s="21">
        <f t="shared" si="3"/>
        <v>44658</v>
      </c>
      <c r="L10" s="116"/>
      <c r="M10" s="22">
        <f t="shared" si="4"/>
        <v>44688</v>
      </c>
      <c r="N10" s="21">
        <f t="shared" si="4"/>
        <v>44688</v>
      </c>
      <c r="O10" s="89"/>
      <c r="P10" s="22">
        <f t="shared" si="5"/>
        <v>44719</v>
      </c>
      <c r="Q10" s="21">
        <f t="shared" si="5"/>
        <v>44719</v>
      </c>
      <c r="R10" s="89"/>
      <c r="S10" s="22">
        <f t="shared" si="6"/>
        <v>44749</v>
      </c>
      <c r="T10" s="21">
        <f t="shared" si="6"/>
        <v>44749</v>
      </c>
      <c r="U10" s="116"/>
      <c r="V10" s="22">
        <f t="shared" si="7"/>
        <v>44780</v>
      </c>
      <c r="W10" s="21">
        <f t="shared" si="7"/>
        <v>44780</v>
      </c>
      <c r="X10" s="89"/>
      <c r="Y10" s="22">
        <f t="shared" si="8"/>
        <v>44811</v>
      </c>
      <c r="Z10" s="21">
        <f t="shared" si="8"/>
        <v>44811</v>
      </c>
      <c r="AA10" s="89"/>
      <c r="AB10" s="22">
        <f t="shared" si="9"/>
        <v>44841</v>
      </c>
      <c r="AC10" s="21">
        <f t="shared" si="9"/>
        <v>44841</v>
      </c>
      <c r="AD10" s="89"/>
      <c r="AE10" s="22">
        <f t="shared" si="10"/>
        <v>44872</v>
      </c>
      <c r="AF10" s="21">
        <f t="shared" si="10"/>
        <v>44872</v>
      </c>
      <c r="AG10" s="89" t="s">
        <v>25</v>
      </c>
      <c r="AH10" s="22">
        <f t="shared" si="11"/>
        <v>44902</v>
      </c>
      <c r="AI10" s="21">
        <f t="shared" si="11"/>
        <v>44902</v>
      </c>
      <c r="AJ10" s="89" t="s">
        <v>25</v>
      </c>
    </row>
    <row r="11" spans="1:36" x14ac:dyDescent="0.2">
      <c r="A11" s="20">
        <f t="shared" si="0"/>
        <v>44569</v>
      </c>
      <c r="B11" s="21">
        <f t="shared" si="0"/>
        <v>44569</v>
      </c>
      <c r="C11" s="89"/>
      <c r="D11" s="22">
        <f t="shared" si="1"/>
        <v>44600</v>
      </c>
      <c r="E11" s="21">
        <f t="shared" si="1"/>
        <v>44600</v>
      </c>
      <c r="F11" s="89"/>
      <c r="G11" s="22">
        <f t="shared" si="2"/>
        <v>44628</v>
      </c>
      <c r="H11" s="21">
        <f t="shared" si="2"/>
        <v>44628</v>
      </c>
      <c r="I11" s="89"/>
      <c r="J11" s="22">
        <f t="shared" si="3"/>
        <v>44659</v>
      </c>
      <c r="K11" s="21">
        <f t="shared" si="3"/>
        <v>44659</v>
      </c>
      <c r="L11" s="89"/>
      <c r="M11" s="22">
        <f t="shared" si="4"/>
        <v>44689</v>
      </c>
      <c r="N11" s="21">
        <f t="shared" si="4"/>
        <v>44689</v>
      </c>
      <c r="O11" s="89"/>
      <c r="P11" s="22">
        <f t="shared" si="5"/>
        <v>44720</v>
      </c>
      <c r="Q11" s="21">
        <f t="shared" si="5"/>
        <v>44720</v>
      </c>
      <c r="R11" s="89"/>
      <c r="S11" s="22">
        <f t="shared" si="6"/>
        <v>44750</v>
      </c>
      <c r="T11" s="21">
        <f t="shared" si="6"/>
        <v>44750</v>
      </c>
      <c r="U11" s="89"/>
      <c r="V11" s="22">
        <f t="shared" si="7"/>
        <v>44781</v>
      </c>
      <c r="W11" s="21">
        <f t="shared" si="7"/>
        <v>44781</v>
      </c>
      <c r="X11" s="89"/>
      <c r="Y11" s="22">
        <f t="shared" si="8"/>
        <v>44812</v>
      </c>
      <c r="Z11" s="21">
        <f t="shared" si="8"/>
        <v>44812</v>
      </c>
      <c r="AA11" s="89"/>
      <c r="AB11" s="22">
        <f t="shared" si="9"/>
        <v>44842</v>
      </c>
      <c r="AC11" s="21">
        <f t="shared" si="9"/>
        <v>44842</v>
      </c>
      <c r="AD11" s="89"/>
      <c r="AE11" s="22">
        <f t="shared" si="10"/>
        <v>44873</v>
      </c>
      <c r="AF11" s="21">
        <f t="shared" si="10"/>
        <v>44873</v>
      </c>
      <c r="AG11" s="89" t="s">
        <v>25</v>
      </c>
      <c r="AH11" s="22">
        <f t="shared" si="11"/>
        <v>44903</v>
      </c>
      <c r="AI11" s="21">
        <f t="shared" si="11"/>
        <v>44903</v>
      </c>
      <c r="AJ11" s="116" t="s">
        <v>25</v>
      </c>
    </row>
    <row r="12" spans="1:36" x14ac:dyDescent="0.2">
      <c r="A12" s="20">
        <f t="shared" si="0"/>
        <v>44570</v>
      </c>
      <c r="B12" s="21">
        <f t="shared" si="0"/>
        <v>44570</v>
      </c>
      <c r="C12" s="89"/>
      <c r="D12" s="22">
        <f t="shared" si="1"/>
        <v>44601</v>
      </c>
      <c r="E12" s="21">
        <f t="shared" si="1"/>
        <v>44601</v>
      </c>
      <c r="F12" s="89"/>
      <c r="G12" s="22">
        <f t="shared" si="2"/>
        <v>44629</v>
      </c>
      <c r="H12" s="21">
        <f t="shared" si="2"/>
        <v>44629</v>
      </c>
      <c r="I12" s="89"/>
      <c r="J12" s="22">
        <f t="shared" si="3"/>
        <v>44660</v>
      </c>
      <c r="K12" s="21">
        <f t="shared" si="3"/>
        <v>44660</v>
      </c>
      <c r="L12" s="89"/>
      <c r="M12" s="22">
        <f t="shared" si="4"/>
        <v>44690</v>
      </c>
      <c r="N12" s="21">
        <f t="shared" si="4"/>
        <v>44690</v>
      </c>
      <c r="O12" s="89"/>
      <c r="P12" s="22">
        <f t="shared" si="5"/>
        <v>44721</v>
      </c>
      <c r="Q12" s="21">
        <f t="shared" si="5"/>
        <v>44721</v>
      </c>
      <c r="R12" s="116"/>
      <c r="S12" s="22">
        <f t="shared" si="6"/>
        <v>44751</v>
      </c>
      <c r="T12" s="21">
        <f t="shared" si="6"/>
        <v>44751</v>
      </c>
      <c r="U12" s="89"/>
      <c r="V12" s="22">
        <f t="shared" si="7"/>
        <v>44782</v>
      </c>
      <c r="W12" s="21">
        <f t="shared" si="7"/>
        <v>44782</v>
      </c>
      <c r="X12" s="89"/>
      <c r="Y12" s="22">
        <f t="shared" si="8"/>
        <v>44813</v>
      </c>
      <c r="Z12" s="21">
        <f t="shared" si="8"/>
        <v>44813</v>
      </c>
      <c r="AA12" s="89"/>
      <c r="AB12" s="22">
        <f t="shared" si="9"/>
        <v>44843</v>
      </c>
      <c r="AC12" s="21">
        <f t="shared" si="9"/>
        <v>44843</v>
      </c>
      <c r="AD12" s="89"/>
      <c r="AE12" s="22">
        <f t="shared" si="10"/>
        <v>44874</v>
      </c>
      <c r="AF12" s="21">
        <f t="shared" si="10"/>
        <v>44874</v>
      </c>
      <c r="AG12" s="89" t="s">
        <v>25</v>
      </c>
      <c r="AH12" s="22">
        <f t="shared" si="11"/>
        <v>44904</v>
      </c>
      <c r="AI12" s="21">
        <f t="shared" si="11"/>
        <v>44904</v>
      </c>
      <c r="AJ12" s="89"/>
    </row>
    <row r="13" spans="1:36" x14ac:dyDescent="0.2">
      <c r="A13" s="20">
        <f t="shared" si="0"/>
        <v>44571</v>
      </c>
      <c r="B13" s="21">
        <f t="shared" si="0"/>
        <v>44571</v>
      </c>
      <c r="C13" s="89"/>
      <c r="D13" s="22">
        <f t="shared" si="1"/>
        <v>44602</v>
      </c>
      <c r="E13" s="21">
        <f t="shared" si="1"/>
        <v>44602</v>
      </c>
      <c r="F13" s="116"/>
      <c r="G13" s="22">
        <f t="shared" si="2"/>
        <v>44630</v>
      </c>
      <c r="H13" s="21">
        <f t="shared" si="2"/>
        <v>44630</v>
      </c>
      <c r="I13" s="116"/>
      <c r="J13" s="22">
        <f t="shared" si="3"/>
        <v>44661</v>
      </c>
      <c r="K13" s="21">
        <f t="shared" si="3"/>
        <v>44661</v>
      </c>
      <c r="L13" s="89"/>
      <c r="M13" s="22">
        <f t="shared" si="4"/>
        <v>44691</v>
      </c>
      <c r="N13" s="21">
        <f t="shared" si="4"/>
        <v>44691</v>
      </c>
      <c r="O13" s="89"/>
      <c r="P13" s="22">
        <f t="shared" si="5"/>
        <v>44722</v>
      </c>
      <c r="Q13" s="21">
        <f t="shared" si="5"/>
        <v>44722</v>
      </c>
      <c r="R13" s="89"/>
      <c r="S13" s="22">
        <f t="shared" si="6"/>
        <v>44752</v>
      </c>
      <c r="T13" s="21">
        <f t="shared" si="6"/>
        <v>44752</v>
      </c>
      <c r="U13" s="89"/>
      <c r="V13" s="22">
        <f t="shared" si="7"/>
        <v>44783</v>
      </c>
      <c r="W13" s="21">
        <f t="shared" si="7"/>
        <v>44783</v>
      </c>
      <c r="X13" s="89"/>
      <c r="Y13" s="22">
        <f t="shared" si="8"/>
        <v>44814</v>
      </c>
      <c r="Z13" s="21">
        <f t="shared" si="8"/>
        <v>44814</v>
      </c>
      <c r="AA13" s="89"/>
      <c r="AB13" s="22">
        <f t="shared" si="9"/>
        <v>44844</v>
      </c>
      <c r="AC13" s="21">
        <f t="shared" si="9"/>
        <v>44844</v>
      </c>
      <c r="AD13" s="89" t="s">
        <v>25</v>
      </c>
      <c r="AE13" s="22">
        <f t="shared" si="10"/>
        <v>44875</v>
      </c>
      <c r="AF13" s="21">
        <f t="shared" si="10"/>
        <v>44875</v>
      </c>
      <c r="AG13" s="116" t="s">
        <v>25</v>
      </c>
      <c r="AH13" s="22">
        <f t="shared" si="11"/>
        <v>44905</v>
      </c>
      <c r="AI13" s="21">
        <f t="shared" si="11"/>
        <v>44905</v>
      </c>
      <c r="AJ13" s="89"/>
    </row>
    <row r="14" spans="1:36" x14ac:dyDescent="0.2">
      <c r="A14" s="20">
        <f t="shared" si="0"/>
        <v>44572</v>
      </c>
      <c r="B14" s="21">
        <f t="shared" si="0"/>
        <v>44572</v>
      </c>
      <c r="C14" s="89"/>
      <c r="D14" s="22">
        <f t="shared" si="1"/>
        <v>44603</v>
      </c>
      <c r="E14" s="21">
        <f t="shared" si="1"/>
        <v>44603</v>
      </c>
      <c r="F14" s="89"/>
      <c r="G14" s="22">
        <f t="shared" si="2"/>
        <v>44631</v>
      </c>
      <c r="H14" s="21">
        <f t="shared" si="2"/>
        <v>44631</v>
      </c>
      <c r="I14" s="89"/>
      <c r="J14" s="22">
        <f t="shared" si="3"/>
        <v>44662</v>
      </c>
      <c r="K14" s="21">
        <f t="shared" si="3"/>
        <v>44662</v>
      </c>
      <c r="L14" s="89"/>
      <c r="M14" s="22">
        <f t="shared" si="4"/>
        <v>44692</v>
      </c>
      <c r="N14" s="21">
        <f t="shared" si="4"/>
        <v>44692</v>
      </c>
      <c r="O14" s="89"/>
      <c r="P14" s="22">
        <f t="shared" si="5"/>
        <v>44723</v>
      </c>
      <c r="Q14" s="21">
        <f t="shared" si="5"/>
        <v>44723</v>
      </c>
      <c r="R14" s="89"/>
      <c r="S14" s="22">
        <f t="shared" si="6"/>
        <v>44753</v>
      </c>
      <c r="T14" s="21">
        <f t="shared" si="6"/>
        <v>44753</v>
      </c>
      <c r="U14" s="89"/>
      <c r="V14" s="22">
        <f t="shared" si="7"/>
        <v>44784</v>
      </c>
      <c r="W14" s="21">
        <f t="shared" si="7"/>
        <v>44784</v>
      </c>
      <c r="X14" s="89"/>
      <c r="Y14" s="22">
        <f t="shared" si="8"/>
        <v>44815</v>
      </c>
      <c r="Z14" s="21">
        <f t="shared" si="8"/>
        <v>44815</v>
      </c>
      <c r="AA14" s="89"/>
      <c r="AB14" s="22">
        <f t="shared" si="9"/>
        <v>44845</v>
      </c>
      <c r="AC14" s="21">
        <f t="shared" si="9"/>
        <v>44845</v>
      </c>
      <c r="AD14" s="89" t="s">
        <v>25</v>
      </c>
      <c r="AE14" s="22">
        <f t="shared" si="10"/>
        <v>44876</v>
      </c>
      <c r="AF14" s="21">
        <f t="shared" si="10"/>
        <v>44876</v>
      </c>
      <c r="AG14" s="89"/>
      <c r="AH14" s="22">
        <f t="shared" si="11"/>
        <v>44906</v>
      </c>
      <c r="AI14" s="21">
        <f t="shared" si="11"/>
        <v>44906</v>
      </c>
      <c r="AJ14" s="89"/>
    </row>
    <row r="15" spans="1:36" x14ac:dyDescent="0.2">
      <c r="A15" s="20">
        <f t="shared" si="0"/>
        <v>44573</v>
      </c>
      <c r="B15" s="21">
        <f t="shared" si="0"/>
        <v>44573</v>
      </c>
      <c r="C15" s="89"/>
      <c r="D15" s="22">
        <f t="shared" si="1"/>
        <v>44604</v>
      </c>
      <c r="E15" s="21">
        <f t="shared" si="1"/>
        <v>44604</v>
      </c>
      <c r="F15" s="89"/>
      <c r="G15" s="22">
        <f t="shared" si="2"/>
        <v>44632</v>
      </c>
      <c r="H15" s="21">
        <f t="shared" si="2"/>
        <v>44632</v>
      </c>
      <c r="I15" s="89"/>
      <c r="J15" s="22">
        <f t="shared" si="3"/>
        <v>44663</v>
      </c>
      <c r="K15" s="21">
        <f t="shared" si="3"/>
        <v>44663</v>
      </c>
      <c r="L15" s="89"/>
      <c r="M15" s="22">
        <f t="shared" si="4"/>
        <v>44693</v>
      </c>
      <c r="N15" s="21">
        <f t="shared" si="4"/>
        <v>44693</v>
      </c>
      <c r="O15" s="116"/>
      <c r="P15" s="22">
        <f t="shared" si="5"/>
        <v>44724</v>
      </c>
      <c r="Q15" s="21">
        <f t="shared" si="5"/>
        <v>44724</v>
      </c>
      <c r="R15" s="89"/>
      <c r="S15" s="22">
        <f t="shared" si="6"/>
        <v>44754</v>
      </c>
      <c r="T15" s="21">
        <f t="shared" si="6"/>
        <v>44754</v>
      </c>
      <c r="U15" s="89"/>
      <c r="V15" s="22">
        <f t="shared" si="7"/>
        <v>44785</v>
      </c>
      <c r="W15" s="21">
        <f t="shared" si="7"/>
        <v>44785</v>
      </c>
      <c r="X15" s="89"/>
      <c r="Y15" s="22">
        <f t="shared" si="8"/>
        <v>44816</v>
      </c>
      <c r="Z15" s="21">
        <f t="shared" si="8"/>
        <v>44816</v>
      </c>
      <c r="AA15" s="89" t="s">
        <v>25</v>
      </c>
      <c r="AB15" s="22">
        <f t="shared" si="9"/>
        <v>44846</v>
      </c>
      <c r="AC15" s="21">
        <f t="shared" si="9"/>
        <v>44846</v>
      </c>
      <c r="AD15" s="89" t="s">
        <v>25</v>
      </c>
      <c r="AE15" s="22">
        <f t="shared" si="10"/>
        <v>44877</v>
      </c>
      <c r="AF15" s="21">
        <f t="shared" si="10"/>
        <v>44877</v>
      </c>
      <c r="AG15" s="89"/>
      <c r="AH15" s="22">
        <f t="shared" si="11"/>
        <v>44907</v>
      </c>
      <c r="AI15" s="21">
        <f t="shared" si="11"/>
        <v>44907</v>
      </c>
      <c r="AJ15" s="89" t="s">
        <v>25</v>
      </c>
    </row>
    <row r="16" spans="1:36" x14ac:dyDescent="0.2">
      <c r="A16" s="20">
        <f t="shared" si="0"/>
        <v>44574</v>
      </c>
      <c r="B16" s="21">
        <f t="shared" si="0"/>
        <v>44574</v>
      </c>
      <c r="C16" s="116"/>
      <c r="D16" s="22">
        <f t="shared" si="1"/>
        <v>44605</v>
      </c>
      <c r="E16" s="21">
        <f t="shared" si="1"/>
        <v>44605</v>
      </c>
      <c r="F16" s="89"/>
      <c r="G16" s="22">
        <f t="shared" si="2"/>
        <v>44633</v>
      </c>
      <c r="H16" s="21">
        <f t="shared" si="2"/>
        <v>44633</v>
      </c>
      <c r="I16" s="89"/>
      <c r="J16" s="22">
        <f t="shared" si="3"/>
        <v>44664</v>
      </c>
      <c r="K16" s="21">
        <f t="shared" si="3"/>
        <v>44664</v>
      </c>
      <c r="L16" s="89"/>
      <c r="M16" s="22">
        <f t="shared" si="4"/>
        <v>44694</v>
      </c>
      <c r="N16" s="21">
        <f t="shared" si="4"/>
        <v>44694</v>
      </c>
      <c r="O16" s="89"/>
      <c r="P16" s="22">
        <f t="shared" si="5"/>
        <v>44725</v>
      </c>
      <c r="Q16" s="21">
        <f t="shared" si="5"/>
        <v>44725</v>
      </c>
      <c r="R16" s="89"/>
      <c r="S16" s="22">
        <f t="shared" si="6"/>
        <v>44755</v>
      </c>
      <c r="T16" s="21">
        <f t="shared" si="6"/>
        <v>44755</v>
      </c>
      <c r="U16" s="116"/>
      <c r="V16" s="22">
        <f t="shared" si="7"/>
        <v>44786</v>
      </c>
      <c r="W16" s="21">
        <f t="shared" si="7"/>
        <v>44786</v>
      </c>
      <c r="X16" s="89"/>
      <c r="Y16" s="22">
        <f t="shared" si="8"/>
        <v>44817</v>
      </c>
      <c r="Z16" s="21">
        <f t="shared" si="8"/>
        <v>44817</v>
      </c>
      <c r="AA16" s="89" t="s">
        <v>25</v>
      </c>
      <c r="AB16" s="22">
        <f t="shared" si="9"/>
        <v>44847</v>
      </c>
      <c r="AC16" s="21">
        <f t="shared" si="9"/>
        <v>44847</v>
      </c>
      <c r="AD16" s="116" t="s">
        <v>25</v>
      </c>
      <c r="AE16" s="22">
        <f t="shared" si="10"/>
        <v>44878</v>
      </c>
      <c r="AF16" s="21">
        <f t="shared" si="10"/>
        <v>44878</v>
      </c>
      <c r="AG16" s="89"/>
      <c r="AH16" s="22">
        <f t="shared" si="11"/>
        <v>44908</v>
      </c>
      <c r="AI16" s="21">
        <f t="shared" si="11"/>
        <v>44908</v>
      </c>
      <c r="AJ16" s="89" t="s">
        <v>25</v>
      </c>
    </row>
    <row r="17" spans="1:36" x14ac:dyDescent="0.2">
      <c r="A17" s="20">
        <f t="shared" si="0"/>
        <v>44575</v>
      </c>
      <c r="B17" s="21">
        <f t="shared" si="0"/>
        <v>44575</v>
      </c>
      <c r="C17" s="89"/>
      <c r="D17" s="22">
        <f t="shared" si="1"/>
        <v>44606</v>
      </c>
      <c r="E17" s="21">
        <f t="shared" si="1"/>
        <v>44606</v>
      </c>
      <c r="F17" s="116"/>
      <c r="G17" s="22">
        <f t="shared" si="2"/>
        <v>44634</v>
      </c>
      <c r="H17" s="21">
        <f t="shared" si="2"/>
        <v>44634</v>
      </c>
      <c r="I17" s="116"/>
      <c r="J17" s="22">
        <f t="shared" si="3"/>
        <v>44665</v>
      </c>
      <c r="K17" s="21">
        <f t="shared" si="3"/>
        <v>44665</v>
      </c>
      <c r="L17" s="89"/>
      <c r="M17" s="22">
        <f t="shared" si="4"/>
        <v>44695</v>
      </c>
      <c r="N17" s="21">
        <f t="shared" si="4"/>
        <v>44695</v>
      </c>
      <c r="O17" s="89"/>
      <c r="P17" s="22">
        <f t="shared" si="5"/>
        <v>44726</v>
      </c>
      <c r="Q17" s="21">
        <f t="shared" si="5"/>
        <v>44726</v>
      </c>
      <c r="R17" s="89"/>
      <c r="S17" s="22">
        <f t="shared" si="6"/>
        <v>44756</v>
      </c>
      <c r="T17" s="21">
        <f t="shared" si="6"/>
        <v>44756</v>
      </c>
      <c r="U17" s="116"/>
      <c r="V17" s="22">
        <f t="shared" si="7"/>
        <v>44787</v>
      </c>
      <c r="W17" s="21">
        <f t="shared" si="7"/>
        <v>44787</v>
      </c>
      <c r="X17" s="89"/>
      <c r="Y17" s="22">
        <f t="shared" si="8"/>
        <v>44818</v>
      </c>
      <c r="Z17" s="21">
        <f t="shared" si="8"/>
        <v>44818</v>
      </c>
      <c r="AA17" s="89" t="s">
        <v>25</v>
      </c>
      <c r="AB17" s="22">
        <f t="shared" si="9"/>
        <v>44848</v>
      </c>
      <c r="AC17" s="21">
        <f t="shared" si="9"/>
        <v>44848</v>
      </c>
      <c r="AD17" s="89"/>
      <c r="AE17" s="22">
        <f t="shared" si="10"/>
        <v>44879</v>
      </c>
      <c r="AF17" s="21">
        <f t="shared" si="10"/>
        <v>44879</v>
      </c>
      <c r="AG17" s="89" t="s">
        <v>25</v>
      </c>
      <c r="AH17" s="22">
        <f t="shared" si="11"/>
        <v>44909</v>
      </c>
      <c r="AI17" s="21">
        <f t="shared" si="11"/>
        <v>44909</v>
      </c>
      <c r="AJ17" s="89" t="s">
        <v>25</v>
      </c>
    </row>
    <row r="18" spans="1:36" x14ac:dyDescent="0.2">
      <c r="A18" s="20">
        <f t="shared" si="0"/>
        <v>44576</v>
      </c>
      <c r="B18" s="21">
        <f t="shared" si="0"/>
        <v>44576</v>
      </c>
      <c r="C18" s="89"/>
      <c r="D18" s="22">
        <f t="shared" si="1"/>
        <v>44607</v>
      </c>
      <c r="E18" s="21">
        <f t="shared" si="1"/>
        <v>44607</v>
      </c>
      <c r="F18" s="116"/>
      <c r="G18" s="22">
        <f t="shared" si="2"/>
        <v>44635</v>
      </c>
      <c r="H18" s="21">
        <f t="shared" si="2"/>
        <v>44635</v>
      </c>
      <c r="I18" s="116"/>
      <c r="J18" s="22">
        <f t="shared" si="3"/>
        <v>44666</v>
      </c>
      <c r="K18" s="21">
        <f t="shared" si="3"/>
        <v>44666</v>
      </c>
      <c r="L18" s="89"/>
      <c r="M18" s="22">
        <f t="shared" si="4"/>
        <v>44696</v>
      </c>
      <c r="N18" s="21">
        <f t="shared" si="4"/>
        <v>44696</v>
      </c>
      <c r="O18" s="89"/>
      <c r="P18" s="22">
        <f t="shared" si="5"/>
        <v>44727</v>
      </c>
      <c r="Q18" s="21">
        <f t="shared" si="5"/>
        <v>44727</v>
      </c>
      <c r="R18" s="89"/>
      <c r="S18" s="22">
        <f t="shared" si="6"/>
        <v>44757</v>
      </c>
      <c r="T18" s="21">
        <f t="shared" si="6"/>
        <v>44757</v>
      </c>
      <c r="U18" s="89"/>
      <c r="V18" s="22">
        <f t="shared" si="7"/>
        <v>44788</v>
      </c>
      <c r="W18" s="21">
        <f t="shared" si="7"/>
        <v>44788</v>
      </c>
      <c r="X18" s="89"/>
      <c r="Y18" s="22">
        <f t="shared" si="8"/>
        <v>44819</v>
      </c>
      <c r="Z18" s="21">
        <f t="shared" si="8"/>
        <v>44819</v>
      </c>
      <c r="AA18" s="116" t="s">
        <v>25</v>
      </c>
      <c r="AB18" s="22">
        <f t="shared" si="9"/>
        <v>44849</v>
      </c>
      <c r="AC18" s="21">
        <f t="shared" si="9"/>
        <v>44849</v>
      </c>
      <c r="AD18" s="89"/>
      <c r="AE18" s="22">
        <f t="shared" si="10"/>
        <v>44880</v>
      </c>
      <c r="AF18" s="21">
        <f t="shared" si="10"/>
        <v>44880</v>
      </c>
      <c r="AG18" s="89" t="s">
        <v>25</v>
      </c>
      <c r="AH18" s="22">
        <f t="shared" si="11"/>
        <v>44910</v>
      </c>
      <c r="AI18" s="21">
        <f t="shared" si="11"/>
        <v>44910</v>
      </c>
      <c r="AJ18" s="116" t="s">
        <v>25</v>
      </c>
    </row>
    <row r="19" spans="1:36" x14ac:dyDescent="0.2">
      <c r="A19" s="20">
        <f t="shared" si="0"/>
        <v>44577</v>
      </c>
      <c r="B19" s="21">
        <f t="shared" si="0"/>
        <v>44577</v>
      </c>
      <c r="C19" s="89"/>
      <c r="D19" s="22">
        <f t="shared" si="1"/>
        <v>44608</v>
      </c>
      <c r="E19" s="21">
        <f t="shared" si="1"/>
        <v>44608</v>
      </c>
      <c r="F19" s="116"/>
      <c r="G19" s="22">
        <f t="shared" si="2"/>
        <v>44636</v>
      </c>
      <c r="H19" s="21">
        <f t="shared" si="2"/>
        <v>44636</v>
      </c>
      <c r="I19" s="116"/>
      <c r="J19" s="22">
        <f t="shared" si="3"/>
        <v>44667</v>
      </c>
      <c r="K19" s="21">
        <f t="shared" si="3"/>
        <v>44667</v>
      </c>
      <c r="L19" s="89"/>
      <c r="M19" s="22">
        <f t="shared" si="4"/>
        <v>44697</v>
      </c>
      <c r="N19" s="21">
        <f t="shared" si="4"/>
        <v>44697</v>
      </c>
      <c r="O19" s="89"/>
      <c r="P19" s="22">
        <f t="shared" si="5"/>
        <v>44728</v>
      </c>
      <c r="Q19" s="21">
        <f t="shared" si="5"/>
        <v>44728</v>
      </c>
      <c r="R19" s="89"/>
      <c r="S19" s="22">
        <f t="shared" si="6"/>
        <v>44758</v>
      </c>
      <c r="T19" s="21">
        <f t="shared" si="6"/>
        <v>44758</v>
      </c>
      <c r="U19" s="89"/>
      <c r="V19" s="22">
        <f t="shared" si="7"/>
        <v>44789</v>
      </c>
      <c r="W19" s="21">
        <f t="shared" si="7"/>
        <v>44789</v>
      </c>
      <c r="X19" s="89"/>
      <c r="Y19" s="22">
        <f t="shared" si="8"/>
        <v>44820</v>
      </c>
      <c r="Z19" s="21">
        <f t="shared" si="8"/>
        <v>44820</v>
      </c>
      <c r="AA19" s="89"/>
      <c r="AB19" s="22">
        <f t="shared" si="9"/>
        <v>44850</v>
      </c>
      <c r="AC19" s="21">
        <f t="shared" si="9"/>
        <v>44850</v>
      </c>
      <c r="AD19" s="89"/>
      <c r="AE19" s="22">
        <f t="shared" si="10"/>
        <v>44881</v>
      </c>
      <c r="AF19" s="21">
        <f t="shared" si="10"/>
        <v>44881</v>
      </c>
      <c r="AG19" s="89"/>
      <c r="AH19" s="22">
        <f t="shared" si="11"/>
        <v>44911</v>
      </c>
      <c r="AI19" s="21">
        <f t="shared" si="11"/>
        <v>44911</v>
      </c>
      <c r="AJ19" s="89"/>
    </row>
    <row r="20" spans="1:36" x14ac:dyDescent="0.2">
      <c r="A20" s="20">
        <f t="shared" si="0"/>
        <v>44578</v>
      </c>
      <c r="B20" s="21">
        <f t="shared" si="0"/>
        <v>44578</v>
      </c>
      <c r="C20" s="89"/>
      <c r="D20" s="22">
        <f t="shared" si="1"/>
        <v>44609</v>
      </c>
      <c r="E20" s="21">
        <f t="shared" si="1"/>
        <v>44609</v>
      </c>
      <c r="F20" s="116"/>
      <c r="G20" s="22">
        <f t="shared" si="2"/>
        <v>44637</v>
      </c>
      <c r="H20" s="21">
        <f t="shared" si="2"/>
        <v>44637</v>
      </c>
      <c r="I20" s="116"/>
      <c r="J20" s="22">
        <f t="shared" si="3"/>
        <v>44668</v>
      </c>
      <c r="K20" s="21">
        <f t="shared" si="3"/>
        <v>44668</v>
      </c>
      <c r="L20" s="89"/>
      <c r="M20" s="22">
        <f t="shared" si="4"/>
        <v>44698</v>
      </c>
      <c r="N20" s="21">
        <f t="shared" si="4"/>
        <v>44698</v>
      </c>
      <c r="O20" s="89"/>
      <c r="P20" s="22">
        <f t="shared" si="5"/>
        <v>44729</v>
      </c>
      <c r="Q20" s="21">
        <f t="shared" si="5"/>
        <v>44729</v>
      </c>
      <c r="R20" s="89"/>
      <c r="S20" s="22">
        <f t="shared" si="6"/>
        <v>44759</v>
      </c>
      <c r="T20" s="21">
        <f t="shared" si="6"/>
        <v>44759</v>
      </c>
      <c r="U20" s="89"/>
      <c r="V20" s="22">
        <f t="shared" si="7"/>
        <v>44790</v>
      </c>
      <c r="W20" s="21">
        <f t="shared" si="7"/>
        <v>44790</v>
      </c>
      <c r="X20" s="89"/>
      <c r="Y20" s="22">
        <f t="shared" si="8"/>
        <v>44821</v>
      </c>
      <c r="Z20" s="21">
        <f t="shared" si="8"/>
        <v>44821</v>
      </c>
      <c r="AA20" s="89"/>
      <c r="AB20" s="22">
        <f t="shared" si="9"/>
        <v>44851</v>
      </c>
      <c r="AC20" s="21">
        <f t="shared" si="9"/>
        <v>44851</v>
      </c>
      <c r="AD20" s="89" t="s">
        <v>25</v>
      </c>
      <c r="AE20" s="22">
        <f t="shared" si="10"/>
        <v>44882</v>
      </c>
      <c r="AF20" s="21">
        <f t="shared" si="10"/>
        <v>44882</v>
      </c>
      <c r="AG20" s="116" t="s">
        <v>25</v>
      </c>
      <c r="AH20" s="22">
        <f t="shared" si="11"/>
        <v>44912</v>
      </c>
      <c r="AI20" s="21">
        <f t="shared" si="11"/>
        <v>44912</v>
      </c>
      <c r="AJ20" s="89"/>
    </row>
    <row r="21" spans="1:36" x14ac:dyDescent="0.2">
      <c r="A21" s="20">
        <f t="shared" si="0"/>
        <v>44579</v>
      </c>
      <c r="B21" s="21">
        <f t="shared" si="0"/>
        <v>44579</v>
      </c>
      <c r="C21" s="89"/>
      <c r="D21" s="22">
        <f t="shared" si="1"/>
        <v>44610</v>
      </c>
      <c r="E21" s="21">
        <f t="shared" si="1"/>
        <v>44610</v>
      </c>
      <c r="F21" s="116"/>
      <c r="G21" s="22">
        <f t="shared" si="2"/>
        <v>44638</v>
      </c>
      <c r="H21" s="21">
        <f t="shared" si="2"/>
        <v>44638</v>
      </c>
      <c r="I21" s="116"/>
      <c r="J21" s="22">
        <f t="shared" si="3"/>
        <v>44669</v>
      </c>
      <c r="K21" s="21">
        <f t="shared" si="3"/>
        <v>44669</v>
      </c>
      <c r="L21" s="89"/>
      <c r="M21" s="22">
        <f t="shared" si="4"/>
        <v>44699</v>
      </c>
      <c r="N21" s="21">
        <f t="shared" si="4"/>
        <v>44699</v>
      </c>
      <c r="O21" s="89"/>
      <c r="P21" s="22">
        <f t="shared" si="5"/>
        <v>44730</v>
      </c>
      <c r="Q21" s="21">
        <f t="shared" si="5"/>
        <v>44730</v>
      </c>
      <c r="R21" s="89"/>
      <c r="S21" s="22">
        <f t="shared" si="6"/>
        <v>44760</v>
      </c>
      <c r="T21" s="21">
        <f t="shared" si="6"/>
        <v>44760</v>
      </c>
      <c r="U21" s="89"/>
      <c r="V21" s="22">
        <f t="shared" si="7"/>
        <v>44791</v>
      </c>
      <c r="W21" s="21">
        <f t="shared" si="7"/>
        <v>44791</v>
      </c>
      <c r="X21" s="89"/>
      <c r="Y21" s="22">
        <f t="shared" si="8"/>
        <v>44822</v>
      </c>
      <c r="Z21" s="21">
        <f t="shared" si="8"/>
        <v>44822</v>
      </c>
      <c r="AA21" s="89"/>
      <c r="AB21" s="22">
        <f t="shared" si="9"/>
        <v>44852</v>
      </c>
      <c r="AC21" s="21">
        <f t="shared" si="9"/>
        <v>44852</v>
      </c>
      <c r="AD21" s="89" t="s">
        <v>25</v>
      </c>
      <c r="AE21" s="22">
        <f t="shared" si="10"/>
        <v>44883</v>
      </c>
      <c r="AF21" s="21">
        <f t="shared" si="10"/>
        <v>44883</v>
      </c>
      <c r="AG21" s="89"/>
      <c r="AH21" s="22">
        <f t="shared" si="11"/>
        <v>44913</v>
      </c>
      <c r="AI21" s="21">
        <f t="shared" si="11"/>
        <v>44913</v>
      </c>
      <c r="AJ21" s="89"/>
    </row>
    <row r="22" spans="1:36" x14ac:dyDescent="0.2">
      <c r="A22" s="20">
        <f t="shared" ref="A22:B34" si="12">A21+1</f>
        <v>44580</v>
      </c>
      <c r="B22" s="21">
        <f t="shared" si="12"/>
        <v>44580</v>
      </c>
      <c r="C22" s="89"/>
      <c r="D22" s="22">
        <f t="shared" ref="D22:E31" si="13">D21+1</f>
        <v>44611</v>
      </c>
      <c r="E22" s="21">
        <f t="shared" si="13"/>
        <v>44611</v>
      </c>
      <c r="F22" s="89"/>
      <c r="G22" s="22">
        <f t="shared" ref="G22:H34" si="14">G21+1</f>
        <v>44639</v>
      </c>
      <c r="H22" s="21">
        <f t="shared" si="14"/>
        <v>44639</v>
      </c>
      <c r="I22" s="89"/>
      <c r="J22" s="22">
        <f t="shared" ref="J22:K33" si="15">J21+1</f>
        <v>44670</v>
      </c>
      <c r="K22" s="21">
        <f t="shared" si="15"/>
        <v>44670</v>
      </c>
      <c r="L22" s="89"/>
      <c r="M22" s="22">
        <f t="shared" ref="M22:N34" si="16">M21+1</f>
        <v>44700</v>
      </c>
      <c r="N22" s="21">
        <f t="shared" si="16"/>
        <v>44700</v>
      </c>
      <c r="O22" s="116"/>
      <c r="P22" s="22">
        <f t="shared" ref="P22:Q33" si="17">P21+1</f>
        <v>44731</v>
      </c>
      <c r="Q22" s="21">
        <f t="shared" si="17"/>
        <v>44731</v>
      </c>
      <c r="R22" s="89"/>
      <c r="S22" s="22">
        <f t="shared" ref="S22:T34" si="18">S21+1</f>
        <v>44761</v>
      </c>
      <c r="T22" s="21">
        <f t="shared" si="18"/>
        <v>44761</v>
      </c>
      <c r="U22" s="89"/>
      <c r="V22" s="22">
        <f t="shared" ref="V22:W34" si="19">V21+1</f>
        <v>44792</v>
      </c>
      <c r="W22" s="21">
        <f t="shared" si="19"/>
        <v>44792</v>
      </c>
      <c r="X22" s="89"/>
      <c r="Y22" s="22">
        <f t="shared" ref="Y22:Z33" si="20">Y21+1</f>
        <v>44823</v>
      </c>
      <c r="Z22" s="21">
        <f t="shared" si="20"/>
        <v>44823</v>
      </c>
      <c r="AA22" s="89" t="s">
        <v>25</v>
      </c>
      <c r="AB22" s="22">
        <f t="shared" ref="AB22:AC34" si="21">AB21+1</f>
        <v>44853</v>
      </c>
      <c r="AC22" s="21">
        <f t="shared" si="21"/>
        <v>44853</v>
      </c>
      <c r="AD22" s="89" t="s">
        <v>25</v>
      </c>
      <c r="AE22" s="22">
        <f t="shared" ref="AE22:AF33" si="22">AE21+1</f>
        <v>44884</v>
      </c>
      <c r="AF22" s="21">
        <f t="shared" si="22"/>
        <v>44884</v>
      </c>
      <c r="AG22" s="89"/>
      <c r="AH22" s="22">
        <f t="shared" ref="AH22:AI34" si="23">AH21+1</f>
        <v>44914</v>
      </c>
      <c r="AI22" s="21">
        <f t="shared" si="23"/>
        <v>44914</v>
      </c>
      <c r="AJ22" s="89" t="s">
        <v>25</v>
      </c>
    </row>
    <row r="23" spans="1:36" x14ac:dyDescent="0.2">
      <c r="A23" s="20">
        <f t="shared" si="12"/>
        <v>44581</v>
      </c>
      <c r="B23" s="21">
        <f t="shared" si="12"/>
        <v>44581</v>
      </c>
      <c r="C23" s="116"/>
      <c r="D23" s="22">
        <f t="shared" si="13"/>
        <v>44612</v>
      </c>
      <c r="E23" s="21">
        <f t="shared" si="13"/>
        <v>44612</v>
      </c>
      <c r="F23" s="89"/>
      <c r="G23" s="22">
        <f t="shared" si="14"/>
        <v>44640</v>
      </c>
      <c r="H23" s="21">
        <f t="shared" si="14"/>
        <v>44640</v>
      </c>
      <c r="I23" s="89"/>
      <c r="J23" s="22">
        <f t="shared" si="15"/>
        <v>44671</v>
      </c>
      <c r="K23" s="21">
        <f t="shared" si="15"/>
        <v>44671</v>
      </c>
      <c r="L23" s="89"/>
      <c r="M23" s="22">
        <f t="shared" si="16"/>
        <v>44701</v>
      </c>
      <c r="N23" s="21">
        <f t="shared" si="16"/>
        <v>44701</v>
      </c>
      <c r="O23" s="89"/>
      <c r="P23" s="22">
        <f t="shared" si="17"/>
        <v>44732</v>
      </c>
      <c r="Q23" s="21">
        <f t="shared" si="17"/>
        <v>44732</v>
      </c>
      <c r="R23" s="89"/>
      <c r="S23" s="22">
        <f t="shared" si="18"/>
        <v>44762</v>
      </c>
      <c r="T23" s="21">
        <f t="shared" si="18"/>
        <v>44762</v>
      </c>
      <c r="U23" s="89"/>
      <c r="V23" s="22">
        <f t="shared" si="19"/>
        <v>44793</v>
      </c>
      <c r="W23" s="21">
        <f t="shared" si="19"/>
        <v>44793</v>
      </c>
      <c r="X23" s="89"/>
      <c r="Y23" s="22">
        <f t="shared" si="20"/>
        <v>44824</v>
      </c>
      <c r="Z23" s="21">
        <f t="shared" si="20"/>
        <v>44824</v>
      </c>
      <c r="AA23" s="89" t="s">
        <v>25</v>
      </c>
      <c r="AB23" s="22">
        <f t="shared" si="21"/>
        <v>44854</v>
      </c>
      <c r="AC23" s="21">
        <f t="shared" si="21"/>
        <v>44854</v>
      </c>
      <c r="AD23" s="116" t="s">
        <v>25</v>
      </c>
      <c r="AE23" s="22">
        <f t="shared" si="22"/>
        <v>44885</v>
      </c>
      <c r="AF23" s="21">
        <f t="shared" si="22"/>
        <v>44885</v>
      </c>
      <c r="AG23" s="89"/>
      <c r="AH23" s="22">
        <f t="shared" si="23"/>
        <v>44915</v>
      </c>
      <c r="AI23" s="21">
        <f t="shared" si="23"/>
        <v>44915</v>
      </c>
      <c r="AJ23" s="89" t="s">
        <v>25</v>
      </c>
    </row>
    <row r="24" spans="1:36" x14ac:dyDescent="0.2">
      <c r="A24" s="20">
        <f t="shared" si="12"/>
        <v>44582</v>
      </c>
      <c r="B24" s="21">
        <f t="shared" si="12"/>
        <v>44582</v>
      </c>
      <c r="C24" s="89"/>
      <c r="D24" s="22">
        <f t="shared" si="13"/>
        <v>44613</v>
      </c>
      <c r="E24" s="21">
        <f t="shared" si="13"/>
        <v>44613</v>
      </c>
      <c r="F24" s="89"/>
      <c r="G24" s="22">
        <f t="shared" si="14"/>
        <v>44641</v>
      </c>
      <c r="H24" s="21">
        <f t="shared" si="14"/>
        <v>44641</v>
      </c>
      <c r="I24" s="89"/>
      <c r="J24" s="22">
        <f t="shared" si="15"/>
        <v>44672</v>
      </c>
      <c r="K24" s="21">
        <f t="shared" si="15"/>
        <v>44672</v>
      </c>
      <c r="L24" s="89"/>
      <c r="M24" s="22">
        <f t="shared" si="16"/>
        <v>44702</v>
      </c>
      <c r="N24" s="21">
        <f t="shared" si="16"/>
        <v>44702</v>
      </c>
      <c r="O24" s="89"/>
      <c r="P24" s="22">
        <f t="shared" si="17"/>
        <v>44733</v>
      </c>
      <c r="Q24" s="21">
        <f t="shared" si="17"/>
        <v>44733</v>
      </c>
      <c r="R24" s="89"/>
      <c r="S24" s="22">
        <f t="shared" si="18"/>
        <v>44763</v>
      </c>
      <c r="T24" s="21">
        <f t="shared" si="18"/>
        <v>44763</v>
      </c>
      <c r="U24" s="116"/>
      <c r="V24" s="22">
        <f t="shared" si="19"/>
        <v>44794</v>
      </c>
      <c r="W24" s="21">
        <f t="shared" si="19"/>
        <v>44794</v>
      </c>
      <c r="X24" s="89"/>
      <c r="Y24" s="22">
        <f t="shared" si="20"/>
        <v>44825</v>
      </c>
      <c r="Z24" s="21">
        <f t="shared" si="20"/>
        <v>44825</v>
      </c>
      <c r="AA24" s="89" t="s">
        <v>25</v>
      </c>
      <c r="AB24" s="22">
        <f t="shared" si="21"/>
        <v>44855</v>
      </c>
      <c r="AC24" s="21">
        <f t="shared" si="21"/>
        <v>44855</v>
      </c>
      <c r="AD24" s="89"/>
      <c r="AE24" s="22">
        <f t="shared" si="22"/>
        <v>44886</v>
      </c>
      <c r="AF24" s="21">
        <f t="shared" si="22"/>
        <v>44886</v>
      </c>
      <c r="AG24" s="89" t="s">
        <v>25</v>
      </c>
      <c r="AH24" s="22">
        <f t="shared" si="23"/>
        <v>44916</v>
      </c>
      <c r="AI24" s="21">
        <f t="shared" si="23"/>
        <v>44916</v>
      </c>
      <c r="AJ24" s="89" t="s">
        <v>25</v>
      </c>
    </row>
    <row r="25" spans="1:36" x14ac:dyDescent="0.2">
      <c r="A25" s="20">
        <f t="shared" si="12"/>
        <v>44583</v>
      </c>
      <c r="B25" s="21">
        <f t="shared" si="12"/>
        <v>44583</v>
      </c>
      <c r="C25" s="89"/>
      <c r="D25" s="22">
        <f t="shared" si="13"/>
        <v>44614</v>
      </c>
      <c r="E25" s="21">
        <f t="shared" si="13"/>
        <v>44614</v>
      </c>
      <c r="F25" s="89"/>
      <c r="G25" s="22">
        <f t="shared" si="14"/>
        <v>44642</v>
      </c>
      <c r="H25" s="21">
        <f t="shared" si="14"/>
        <v>44642</v>
      </c>
      <c r="I25" s="89"/>
      <c r="J25" s="22">
        <f t="shared" si="15"/>
        <v>44673</v>
      </c>
      <c r="K25" s="21">
        <f t="shared" si="15"/>
        <v>44673</v>
      </c>
      <c r="L25" s="89"/>
      <c r="M25" s="22">
        <f t="shared" si="16"/>
        <v>44703</v>
      </c>
      <c r="N25" s="21">
        <f t="shared" si="16"/>
        <v>44703</v>
      </c>
      <c r="O25" s="89"/>
      <c r="P25" s="22">
        <f t="shared" si="17"/>
        <v>44734</v>
      </c>
      <c r="Q25" s="21">
        <f t="shared" si="17"/>
        <v>44734</v>
      </c>
      <c r="R25" s="89"/>
      <c r="S25" s="22">
        <f t="shared" si="18"/>
        <v>44764</v>
      </c>
      <c r="T25" s="21">
        <f t="shared" si="18"/>
        <v>44764</v>
      </c>
      <c r="U25" s="89"/>
      <c r="V25" s="22">
        <f t="shared" si="19"/>
        <v>44795</v>
      </c>
      <c r="W25" s="21">
        <f t="shared" si="19"/>
        <v>44795</v>
      </c>
      <c r="X25" s="89"/>
      <c r="Y25" s="22">
        <f t="shared" si="20"/>
        <v>44826</v>
      </c>
      <c r="Z25" s="21">
        <f t="shared" si="20"/>
        <v>44826</v>
      </c>
      <c r="AA25" s="116" t="s">
        <v>25</v>
      </c>
      <c r="AB25" s="22">
        <f t="shared" si="21"/>
        <v>44856</v>
      </c>
      <c r="AC25" s="21">
        <f t="shared" si="21"/>
        <v>44856</v>
      </c>
      <c r="AD25" s="89"/>
      <c r="AE25" s="22">
        <f t="shared" si="22"/>
        <v>44887</v>
      </c>
      <c r="AF25" s="21">
        <f t="shared" si="22"/>
        <v>44887</v>
      </c>
      <c r="AG25" s="89" t="s">
        <v>25</v>
      </c>
      <c r="AH25" s="22">
        <f t="shared" si="23"/>
        <v>44917</v>
      </c>
      <c r="AI25" s="21">
        <f t="shared" si="23"/>
        <v>44917</v>
      </c>
      <c r="AJ25" s="116" t="s">
        <v>25</v>
      </c>
    </row>
    <row r="26" spans="1:36" x14ac:dyDescent="0.2">
      <c r="A26" s="20">
        <f t="shared" si="12"/>
        <v>44584</v>
      </c>
      <c r="B26" s="21">
        <f t="shared" si="12"/>
        <v>44584</v>
      </c>
      <c r="C26" s="89"/>
      <c r="D26" s="22">
        <f t="shared" si="13"/>
        <v>44615</v>
      </c>
      <c r="E26" s="21">
        <f t="shared" si="13"/>
        <v>44615</v>
      </c>
      <c r="F26" s="89"/>
      <c r="G26" s="22">
        <f t="shared" si="14"/>
        <v>44643</v>
      </c>
      <c r="H26" s="21">
        <f t="shared" si="14"/>
        <v>44643</v>
      </c>
      <c r="I26" s="89"/>
      <c r="J26" s="22">
        <f t="shared" si="15"/>
        <v>44674</v>
      </c>
      <c r="K26" s="21">
        <f t="shared" si="15"/>
        <v>44674</v>
      </c>
      <c r="L26" s="89"/>
      <c r="M26" s="22">
        <f t="shared" si="16"/>
        <v>44704</v>
      </c>
      <c r="N26" s="21">
        <f t="shared" si="16"/>
        <v>44704</v>
      </c>
      <c r="O26" s="89"/>
      <c r="P26" s="22">
        <f t="shared" si="17"/>
        <v>44735</v>
      </c>
      <c r="Q26" s="21">
        <f t="shared" si="17"/>
        <v>44735</v>
      </c>
      <c r="R26" s="116"/>
      <c r="S26" s="22">
        <f t="shared" si="18"/>
        <v>44765</v>
      </c>
      <c r="T26" s="21">
        <f t="shared" si="18"/>
        <v>44765</v>
      </c>
      <c r="U26" s="89"/>
      <c r="V26" s="22">
        <f t="shared" si="19"/>
        <v>44796</v>
      </c>
      <c r="W26" s="21">
        <f t="shared" si="19"/>
        <v>44796</v>
      </c>
      <c r="X26" s="89"/>
      <c r="Y26" s="22">
        <f t="shared" si="20"/>
        <v>44827</v>
      </c>
      <c r="Z26" s="21">
        <f t="shared" si="20"/>
        <v>44827</v>
      </c>
      <c r="AA26" s="89"/>
      <c r="AB26" s="22">
        <f t="shared" si="21"/>
        <v>44857</v>
      </c>
      <c r="AC26" s="21">
        <f t="shared" si="21"/>
        <v>44857</v>
      </c>
      <c r="AD26" s="89"/>
      <c r="AE26" s="22">
        <f t="shared" si="22"/>
        <v>44888</v>
      </c>
      <c r="AF26" s="21">
        <f t="shared" si="22"/>
        <v>44888</v>
      </c>
      <c r="AG26" s="89" t="s">
        <v>25</v>
      </c>
      <c r="AH26" s="22">
        <f t="shared" si="23"/>
        <v>44918</v>
      </c>
      <c r="AI26" s="21">
        <f t="shared" si="23"/>
        <v>44918</v>
      </c>
      <c r="AJ26" s="89"/>
    </row>
    <row r="27" spans="1:36" x14ac:dyDescent="0.2">
      <c r="A27" s="20">
        <f t="shared" si="12"/>
        <v>44585</v>
      </c>
      <c r="B27" s="21">
        <f t="shared" si="12"/>
        <v>44585</v>
      </c>
      <c r="C27" s="89"/>
      <c r="D27" s="22">
        <f t="shared" si="13"/>
        <v>44616</v>
      </c>
      <c r="E27" s="21">
        <f t="shared" si="13"/>
        <v>44616</v>
      </c>
      <c r="F27" s="116"/>
      <c r="G27" s="22">
        <f t="shared" si="14"/>
        <v>44644</v>
      </c>
      <c r="H27" s="21">
        <f t="shared" si="14"/>
        <v>44644</v>
      </c>
      <c r="I27" s="116"/>
      <c r="J27" s="22">
        <f t="shared" si="15"/>
        <v>44675</v>
      </c>
      <c r="K27" s="21">
        <f t="shared" si="15"/>
        <v>44675</v>
      </c>
      <c r="L27" s="89"/>
      <c r="M27" s="22">
        <f t="shared" si="16"/>
        <v>44705</v>
      </c>
      <c r="N27" s="21">
        <f t="shared" si="16"/>
        <v>44705</v>
      </c>
      <c r="O27" s="89"/>
      <c r="P27" s="22">
        <f t="shared" si="17"/>
        <v>44736</v>
      </c>
      <c r="Q27" s="21">
        <f t="shared" si="17"/>
        <v>44736</v>
      </c>
      <c r="R27" s="89"/>
      <c r="S27" s="22">
        <f t="shared" si="18"/>
        <v>44766</v>
      </c>
      <c r="T27" s="21">
        <f t="shared" si="18"/>
        <v>44766</v>
      </c>
      <c r="U27" s="89"/>
      <c r="V27" s="22">
        <f t="shared" si="19"/>
        <v>44797</v>
      </c>
      <c r="W27" s="21">
        <f t="shared" si="19"/>
        <v>44797</v>
      </c>
      <c r="X27" s="89"/>
      <c r="Y27" s="22">
        <f t="shared" si="20"/>
        <v>44828</v>
      </c>
      <c r="Z27" s="21">
        <f t="shared" si="20"/>
        <v>44828</v>
      </c>
      <c r="AA27" s="89"/>
      <c r="AB27" s="22">
        <f t="shared" si="21"/>
        <v>44858</v>
      </c>
      <c r="AC27" s="21">
        <f t="shared" si="21"/>
        <v>44858</v>
      </c>
      <c r="AD27" s="89" t="s">
        <v>25</v>
      </c>
      <c r="AE27" s="22">
        <f t="shared" si="22"/>
        <v>44889</v>
      </c>
      <c r="AF27" s="21">
        <f t="shared" si="22"/>
        <v>44889</v>
      </c>
      <c r="AG27" s="116" t="s">
        <v>25</v>
      </c>
      <c r="AH27" s="22">
        <f t="shared" si="23"/>
        <v>44919</v>
      </c>
      <c r="AI27" s="21">
        <f t="shared" si="23"/>
        <v>44919</v>
      </c>
      <c r="AJ27" s="89"/>
    </row>
    <row r="28" spans="1:36" x14ac:dyDescent="0.2">
      <c r="A28" s="20">
        <f t="shared" si="12"/>
        <v>44586</v>
      </c>
      <c r="B28" s="21">
        <f t="shared" si="12"/>
        <v>44586</v>
      </c>
      <c r="C28" s="89"/>
      <c r="D28" s="22">
        <f t="shared" si="13"/>
        <v>44617</v>
      </c>
      <c r="E28" s="21">
        <f t="shared" si="13"/>
        <v>44617</v>
      </c>
      <c r="F28" s="89"/>
      <c r="G28" s="22">
        <f t="shared" si="14"/>
        <v>44645</v>
      </c>
      <c r="H28" s="21">
        <f t="shared" si="14"/>
        <v>44645</v>
      </c>
      <c r="I28" s="89"/>
      <c r="J28" s="22">
        <f t="shared" si="15"/>
        <v>44676</v>
      </c>
      <c r="K28" s="21">
        <f t="shared" si="15"/>
        <v>44676</v>
      </c>
      <c r="L28" s="116"/>
      <c r="M28" s="22">
        <f t="shared" si="16"/>
        <v>44706</v>
      </c>
      <c r="N28" s="21">
        <f t="shared" si="16"/>
        <v>44706</v>
      </c>
      <c r="O28" s="89"/>
      <c r="P28" s="22">
        <f t="shared" si="17"/>
        <v>44737</v>
      </c>
      <c r="Q28" s="21">
        <f t="shared" si="17"/>
        <v>44737</v>
      </c>
      <c r="R28" s="89"/>
      <c r="S28" s="22">
        <f t="shared" si="18"/>
        <v>44767</v>
      </c>
      <c r="T28" s="21">
        <f t="shared" si="18"/>
        <v>44767</v>
      </c>
      <c r="U28" s="89"/>
      <c r="V28" s="22">
        <f t="shared" si="19"/>
        <v>44798</v>
      </c>
      <c r="W28" s="21">
        <f t="shared" si="19"/>
        <v>44798</v>
      </c>
      <c r="X28" s="89"/>
      <c r="Y28" s="22">
        <f t="shared" si="20"/>
        <v>44829</v>
      </c>
      <c r="Z28" s="21">
        <f t="shared" si="20"/>
        <v>44829</v>
      </c>
      <c r="AA28" s="89"/>
      <c r="AB28" s="22">
        <f t="shared" si="21"/>
        <v>44859</v>
      </c>
      <c r="AC28" s="21">
        <f t="shared" si="21"/>
        <v>44859</v>
      </c>
      <c r="AD28" s="89" t="s">
        <v>25</v>
      </c>
      <c r="AE28" s="22">
        <f t="shared" si="22"/>
        <v>44890</v>
      </c>
      <c r="AF28" s="21">
        <f t="shared" si="22"/>
        <v>44890</v>
      </c>
      <c r="AG28" s="89"/>
      <c r="AH28" s="22">
        <f t="shared" si="23"/>
        <v>44920</v>
      </c>
      <c r="AI28" s="21">
        <f t="shared" si="23"/>
        <v>44920</v>
      </c>
      <c r="AJ28" s="89"/>
    </row>
    <row r="29" spans="1:36" x14ac:dyDescent="0.2">
      <c r="A29" s="20">
        <f t="shared" si="12"/>
        <v>44587</v>
      </c>
      <c r="B29" s="21">
        <f t="shared" si="12"/>
        <v>44587</v>
      </c>
      <c r="C29" s="89"/>
      <c r="D29" s="22">
        <f t="shared" si="13"/>
        <v>44618</v>
      </c>
      <c r="E29" s="21">
        <f t="shared" si="13"/>
        <v>44618</v>
      </c>
      <c r="F29" s="89"/>
      <c r="G29" s="22">
        <f t="shared" si="14"/>
        <v>44646</v>
      </c>
      <c r="H29" s="21">
        <f t="shared" si="14"/>
        <v>44646</v>
      </c>
      <c r="I29" s="89"/>
      <c r="J29" s="22">
        <f t="shared" si="15"/>
        <v>44677</v>
      </c>
      <c r="K29" s="21">
        <f t="shared" si="15"/>
        <v>44677</v>
      </c>
      <c r="L29" s="116"/>
      <c r="M29" s="22">
        <f t="shared" si="16"/>
        <v>44707</v>
      </c>
      <c r="N29" s="21">
        <f t="shared" si="16"/>
        <v>44707</v>
      </c>
      <c r="O29" s="116"/>
      <c r="P29" s="22">
        <f t="shared" si="17"/>
        <v>44738</v>
      </c>
      <c r="Q29" s="21">
        <f t="shared" si="17"/>
        <v>44738</v>
      </c>
      <c r="R29" s="89"/>
      <c r="S29" s="22">
        <f t="shared" si="18"/>
        <v>44768</v>
      </c>
      <c r="T29" s="21">
        <f t="shared" si="18"/>
        <v>44768</v>
      </c>
      <c r="U29" s="89"/>
      <c r="V29" s="22">
        <f t="shared" si="19"/>
        <v>44799</v>
      </c>
      <c r="W29" s="21">
        <f t="shared" si="19"/>
        <v>44799</v>
      </c>
      <c r="X29" s="89"/>
      <c r="Y29" s="22">
        <f t="shared" si="20"/>
        <v>44830</v>
      </c>
      <c r="Z29" s="21">
        <f t="shared" si="20"/>
        <v>44830</v>
      </c>
      <c r="AA29" s="89" t="s">
        <v>25</v>
      </c>
      <c r="AB29" s="22">
        <f t="shared" si="21"/>
        <v>44860</v>
      </c>
      <c r="AC29" s="21">
        <f t="shared" si="21"/>
        <v>44860</v>
      </c>
      <c r="AD29" s="89" t="s">
        <v>25</v>
      </c>
      <c r="AE29" s="22">
        <f t="shared" si="22"/>
        <v>44891</v>
      </c>
      <c r="AF29" s="21">
        <f t="shared" si="22"/>
        <v>44891</v>
      </c>
      <c r="AG29" s="89"/>
      <c r="AH29" s="22">
        <f t="shared" si="23"/>
        <v>44921</v>
      </c>
      <c r="AI29" s="21">
        <f t="shared" si="23"/>
        <v>44921</v>
      </c>
      <c r="AJ29" s="89"/>
    </row>
    <row r="30" spans="1:36" x14ac:dyDescent="0.2">
      <c r="A30" s="20">
        <f t="shared" si="12"/>
        <v>44588</v>
      </c>
      <c r="B30" s="21">
        <f t="shared" si="12"/>
        <v>44588</v>
      </c>
      <c r="C30" s="116"/>
      <c r="D30" s="22">
        <f t="shared" si="13"/>
        <v>44619</v>
      </c>
      <c r="E30" s="21">
        <f t="shared" si="13"/>
        <v>44619</v>
      </c>
      <c r="F30" s="89"/>
      <c r="G30" s="22">
        <f t="shared" si="14"/>
        <v>44647</v>
      </c>
      <c r="H30" s="21">
        <f t="shared" si="14"/>
        <v>44647</v>
      </c>
      <c r="I30" s="89"/>
      <c r="J30" s="22">
        <f t="shared" si="15"/>
        <v>44678</v>
      </c>
      <c r="K30" s="21">
        <f t="shared" si="15"/>
        <v>44678</v>
      </c>
      <c r="L30" s="116"/>
      <c r="M30" s="22">
        <f t="shared" si="16"/>
        <v>44708</v>
      </c>
      <c r="N30" s="21">
        <f t="shared" si="16"/>
        <v>44708</v>
      </c>
      <c r="O30" s="89"/>
      <c r="P30" s="22">
        <f t="shared" si="17"/>
        <v>44739</v>
      </c>
      <c r="Q30" s="21">
        <f t="shared" si="17"/>
        <v>44739</v>
      </c>
      <c r="R30" s="89"/>
      <c r="S30" s="22">
        <f t="shared" si="18"/>
        <v>44769</v>
      </c>
      <c r="T30" s="21">
        <f t="shared" si="18"/>
        <v>44769</v>
      </c>
      <c r="U30" s="89"/>
      <c r="V30" s="22">
        <f t="shared" si="19"/>
        <v>44800</v>
      </c>
      <c r="W30" s="21">
        <f t="shared" si="19"/>
        <v>44800</v>
      </c>
      <c r="X30" s="89"/>
      <c r="Y30" s="22">
        <f t="shared" si="20"/>
        <v>44831</v>
      </c>
      <c r="Z30" s="21">
        <f t="shared" si="20"/>
        <v>44831</v>
      </c>
      <c r="AA30" s="89" t="s">
        <v>25</v>
      </c>
      <c r="AB30" s="22">
        <f t="shared" si="21"/>
        <v>44861</v>
      </c>
      <c r="AC30" s="21">
        <f t="shared" si="21"/>
        <v>44861</v>
      </c>
      <c r="AD30" s="116" t="s">
        <v>25</v>
      </c>
      <c r="AE30" s="22">
        <f t="shared" si="22"/>
        <v>44892</v>
      </c>
      <c r="AF30" s="21">
        <f t="shared" si="22"/>
        <v>44892</v>
      </c>
      <c r="AG30" s="89"/>
      <c r="AH30" s="22">
        <f t="shared" si="23"/>
        <v>44922</v>
      </c>
      <c r="AI30" s="21">
        <f t="shared" si="23"/>
        <v>44922</v>
      </c>
      <c r="AJ30" s="89"/>
    </row>
    <row r="31" spans="1:36" x14ac:dyDescent="0.2">
      <c r="A31" s="20">
        <f t="shared" si="12"/>
        <v>44589</v>
      </c>
      <c r="B31" s="21">
        <f t="shared" si="12"/>
        <v>44589</v>
      </c>
      <c r="C31" s="89"/>
      <c r="D31" s="22">
        <f t="shared" si="13"/>
        <v>44620</v>
      </c>
      <c r="E31" s="21">
        <f t="shared" si="13"/>
        <v>44620</v>
      </c>
      <c r="F31" s="89"/>
      <c r="G31" s="22">
        <f t="shared" si="14"/>
        <v>44648</v>
      </c>
      <c r="H31" s="21">
        <f t="shared" si="14"/>
        <v>44648</v>
      </c>
      <c r="I31" s="89"/>
      <c r="J31" s="22">
        <f t="shared" si="15"/>
        <v>44679</v>
      </c>
      <c r="K31" s="21">
        <f t="shared" si="15"/>
        <v>44679</v>
      </c>
      <c r="L31" s="116"/>
      <c r="M31" s="22">
        <f t="shared" si="16"/>
        <v>44709</v>
      </c>
      <c r="N31" s="21">
        <f t="shared" si="16"/>
        <v>44709</v>
      </c>
      <c r="O31" s="89"/>
      <c r="P31" s="22">
        <f t="shared" si="17"/>
        <v>44740</v>
      </c>
      <c r="Q31" s="21">
        <f t="shared" si="17"/>
        <v>44740</v>
      </c>
      <c r="R31" s="89"/>
      <c r="S31" s="22">
        <f t="shared" si="18"/>
        <v>44770</v>
      </c>
      <c r="T31" s="21">
        <f t="shared" si="18"/>
        <v>44770</v>
      </c>
      <c r="U31" s="116"/>
      <c r="V31" s="22">
        <f t="shared" si="19"/>
        <v>44801</v>
      </c>
      <c r="W31" s="21">
        <f t="shared" si="19"/>
        <v>44801</v>
      </c>
      <c r="X31" s="89"/>
      <c r="Y31" s="22">
        <f t="shared" si="20"/>
        <v>44832</v>
      </c>
      <c r="Z31" s="21">
        <f t="shared" si="20"/>
        <v>44832</v>
      </c>
      <c r="AA31" s="89" t="s">
        <v>25</v>
      </c>
      <c r="AB31" s="22">
        <f t="shared" si="21"/>
        <v>44862</v>
      </c>
      <c r="AC31" s="21">
        <f t="shared" si="21"/>
        <v>44862</v>
      </c>
      <c r="AD31" s="89"/>
      <c r="AE31" s="22">
        <f t="shared" si="22"/>
        <v>44893</v>
      </c>
      <c r="AF31" s="21">
        <f t="shared" si="22"/>
        <v>44893</v>
      </c>
      <c r="AG31" s="89" t="s">
        <v>25</v>
      </c>
      <c r="AH31" s="22">
        <f t="shared" si="23"/>
        <v>44923</v>
      </c>
      <c r="AI31" s="21">
        <f t="shared" si="23"/>
        <v>44923</v>
      </c>
      <c r="AJ31" s="89"/>
    </row>
    <row r="32" spans="1:36" x14ac:dyDescent="0.2">
      <c r="A32" s="20">
        <f t="shared" si="12"/>
        <v>44590</v>
      </c>
      <c r="B32" s="21">
        <f t="shared" si="12"/>
        <v>44590</v>
      </c>
      <c r="C32" s="89"/>
      <c r="D32" s="22"/>
      <c r="E32" s="21"/>
      <c r="F32" s="89"/>
      <c r="G32" s="22">
        <f t="shared" si="14"/>
        <v>44649</v>
      </c>
      <c r="H32" s="21">
        <f t="shared" si="14"/>
        <v>44649</v>
      </c>
      <c r="I32" s="89"/>
      <c r="J32" s="22">
        <f t="shared" si="15"/>
        <v>44680</v>
      </c>
      <c r="K32" s="21">
        <f t="shared" si="15"/>
        <v>44680</v>
      </c>
      <c r="L32" s="116"/>
      <c r="M32" s="22">
        <f t="shared" si="16"/>
        <v>44710</v>
      </c>
      <c r="N32" s="21">
        <f t="shared" si="16"/>
        <v>44710</v>
      </c>
      <c r="O32" s="89"/>
      <c r="P32" s="22">
        <f t="shared" si="17"/>
        <v>44741</v>
      </c>
      <c r="Q32" s="21">
        <f t="shared" si="17"/>
        <v>44741</v>
      </c>
      <c r="R32" s="89"/>
      <c r="S32" s="22">
        <f t="shared" si="18"/>
        <v>44771</v>
      </c>
      <c r="T32" s="21">
        <f t="shared" si="18"/>
        <v>44771</v>
      </c>
      <c r="U32" s="89"/>
      <c r="V32" s="22">
        <f t="shared" si="19"/>
        <v>44802</v>
      </c>
      <c r="W32" s="21">
        <f t="shared" si="19"/>
        <v>44802</v>
      </c>
      <c r="X32" s="89"/>
      <c r="Y32" s="22">
        <f t="shared" si="20"/>
        <v>44833</v>
      </c>
      <c r="Z32" s="21">
        <f t="shared" si="20"/>
        <v>44833</v>
      </c>
      <c r="AA32" s="116" t="s">
        <v>25</v>
      </c>
      <c r="AB32" s="22">
        <f t="shared" si="21"/>
        <v>44863</v>
      </c>
      <c r="AC32" s="21">
        <f t="shared" si="21"/>
        <v>44863</v>
      </c>
      <c r="AD32" s="89"/>
      <c r="AE32" s="22">
        <f t="shared" si="22"/>
        <v>44894</v>
      </c>
      <c r="AF32" s="21">
        <f t="shared" si="22"/>
        <v>44894</v>
      </c>
      <c r="AG32" s="89" t="s">
        <v>25</v>
      </c>
      <c r="AH32" s="22">
        <f t="shared" si="23"/>
        <v>44924</v>
      </c>
      <c r="AI32" s="21">
        <f t="shared" si="23"/>
        <v>44924</v>
      </c>
      <c r="AJ32" s="89"/>
    </row>
    <row r="33" spans="1:36" x14ac:dyDescent="0.2">
      <c r="A33" s="20">
        <f t="shared" si="12"/>
        <v>44591</v>
      </c>
      <c r="B33" s="21">
        <f>B32+1</f>
        <v>44591</v>
      </c>
      <c r="C33" s="89"/>
      <c r="D33" s="22"/>
      <c r="E33" s="21"/>
      <c r="F33" s="89"/>
      <c r="G33" s="22">
        <f t="shared" si="14"/>
        <v>44650</v>
      </c>
      <c r="H33" s="21">
        <f t="shared" si="14"/>
        <v>44650</v>
      </c>
      <c r="I33" s="89"/>
      <c r="J33" s="22">
        <f t="shared" si="15"/>
        <v>44681</v>
      </c>
      <c r="K33" s="21">
        <f t="shared" si="15"/>
        <v>44681</v>
      </c>
      <c r="L33" s="89"/>
      <c r="M33" s="22">
        <f t="shared" si="16"/>
        <v>44711</v>
      </c>
      <c r="N33" s="21">
        <f t="shared" si="16"/>
        <v>44711</v>
      </c>
      <c r="O33" s="89"/>
      <c r="P33" s="22">
        <f t="shared" si="17"/>
        <v>44742</v>
      </c>
      <c r="Q33" s="21">
        <f t="shared" si="17"/>
        <v>44742</v>
      </c>
      <c r="R33" s="116"/>
      <c r="S33" s="22">
        <f t="shared" si="18"/>
        <v>44772</v>
      </c>
      <c r="T33" s="21">
        <f t="shared" si="18"/>
        <v>44772</v>
      </c>
      <c r="U33" s="89"/>
      <c r="V33" s="22">
        <f t="shared" si="19"/>
        <v>44803</v>
      </c>
      <c r="W33" s="21">
        <f t="shared" si="19"/>
        <v>44803</v>
      </c>
      <c r="X33" s="89"/>
      <c r="Y33" s="22">
        <f t="shared" si="20"/>
        <v>44834</v>
      </c>
      <c r="Z33" s="21">
        <f t="shared" si="20"/>
        <v>44834</v>
      </c>
      <c r="AA33" s="89"/>
      <c r="AB33" s="22">
        <f t="shared" si="21"/>
        <v>44864</v>
      </c>
      <c r="AC33" s="21">
        <f t="shared" si="21"/>
        <v>44864</v>
      </c>
      <c r="AD33" s="89"/>
      <c r="AE33" s="22">
        <f t="shared" si="22"/>
        <v>44895</v>
      </c>
      <c r="AF33" s="21">
        <f t="shared" si="22"/>
        <v>44895</v>
      </c>
      <c r="AG33" s="89" t="s">
        <v>25</v>
      </c>
      <c r="AH33" s="22">
        <f t="shared" si="23"/>
        <v>44925</v>
      </c>
      <c r="AI33" s="21">
        <f t="shared" si="23"/>
        <v>44925</v>
      </c>
      <c r="AJ33" s="89"/>
    </row>
    <row r="34" spans="1:36" x14ac:dyDescent="0.2">
      <c r="A34" s="20">
        <f t="shared" si="12"/>
        <v>44592</v>
      </c>
      <c r="B34" s="21">
        <f t="shared" si="12"/>
        <v>44592</v>
      </c>
      <c r="C34" s="89"/>
      <c r="D34" s="22"/>
      <c r="E34" s="21"/>
      <c r="F34" s="89"/>
      <c r="G34" s="22">
        <f t="shared" si="14"/>
        <v>44651</v>
      </c>
      <c r="H34" s="21">
        <f t="shared" si="14"/>
        <v>44651</v>
      </c>
      <c r="I34" s="116"/>
      <c r="J34" s="22"/>
      <c r="K34" s="21"/>
      <c r="L34" s="89"/>
      <c r="M34" s="22">
        <f t="shared" si="16"/>
        <v>44712</v>
      </c>
      <c r="N34" s="21">
        <f t="shared" si="16"/>
        <v>44712</v>
      </c>
      <c r="O34" s="89"/>
      <c r="P34" s="22"/>
      <c r="Q34" s="21"/>
      <c r="R34" s="89"/>
      <c r="S34" s="22">
        <f t="shared" si="18"/>
        <v>44773</v>
      </c>
      <c r="T34" s="21">
        <f t="shared" si="18"/>
        <v>44773</v>
      </c>
      <c r="U34" s="89"/>
      <c r="V34" s="22">
        <f t="shared" si="19"/>
        <v>44804</v>
      </c>
      <c r="W34" s="21">
        <f t="shared" si="19"/>
        <v>44804</v>
      </c>
      <c r="X34" s="89"/>
      <c r="Y34" s="22"/>
      <c r="Z34" s="21"/>
      <c r="AA34" s="89"/>
      <c r="AB34" s="22">
        <f t="shared" si="21"/>
        <v>44865</v>
      </c>
      <c r="AC34" s="21">
        <f t="shared" si="21"/>
        <v>44865</v>
      </c>
      <c r="AD34" s="89" t="s">
        <v>23</v>
      </c>
      <c r="AE34" s="23"/>
      <c r="AF34" s="21"/>
      <c r="AG34" s="89"/>
      <c r="AH34" s="22">
        <f t="shared" si="23"/>
        <v>44926</v>
      </c>
      <c r="AI34" s="21">
        <f t="shared" si="23"/>
        <v>44926</v>
      </c>
      <c r="AJ34" s="89"/>
    </row>
    <row r="35" spans="1:36" x14ac:dyDescent="0.2">
      <c r="I35"/>
      <c r="AA35"/>
      <c r="AD35" s="128"/>
    </row>
  </sheetData>
  <sheetProtection sheet="1" objects="1" scenarios="1" selectLockedCells="1"/>
  <mergeCells count="12">
    <mergeCell ref="A3:C3"/>
    <mergeCell ref="D3:F3"/>
    <mergeCell ref="G3:I3"/>
    <mergeCell ref="J3:L3"/>
    <mergeCell ref="M3:O3"/>
    <mergeCell ref="AE3:AG3"/>
    <mergeCell ref="AH3:AJ3"/>
    <mergeCell ref="P3:R3"/>
    <mergeCell ref="S3:U3"/>
    <mergeCell ref="V3:X3"/>
    <mergeCell ref="Y3:AA3"/>
    <mergeCell ref="AB3:AD3"/>
  </mergeCells>
  <conditionalFormatting sqref="AH4:AI34">
    <cfRule type="expression" dxfId="63" priority="33">
      <formula>WEEKDAY($AH4,2)=6</formula>
    </cfRule>
    <cfRule type="expression" dxfId="62" priority="34">
      <formula>WEEKDAY($AH4,2)=7</formula>
    </cfRule>
  </conditionalFormatting>
  <conditionalFormatting sqref="A4:B34">
    <cfRule type="expression" dxfId="61" priority="55">
      <formula>WEEKDAY($A4,2)=7</formula>
    </cfRule>
    <cfRule type="expression" dxfId="60" priority="56">
      <formula>WEEKDAY($A4,2)=6</formula>
    </cfRule>
  </conditionalFormatting>
  <conditionalFormatting sqref="D4:E31">
    <cfRule type="expression" dxfId="59" priority="53">
      <formula>WEEKDAY($D4,2)=6</formula>
    </cfRule>
    <cfRule type="expression" dxfId="58" priority="54">
      <formula>WEEKDAY($D4,2)=7</formula>
    </cfRule>
  </conditionalFormatting>
  <conditionalFormatting sqref="G4:H34">
    <cfRule type="expression" dxfId="57" priority="51">
      <formula>WEEKDAY($G4,2)=7</formula>
    </cfRule>
    <cfRule type="expression" dxfId="56" priority="52">
      <formula>WEEKDAY($G4,2)=6</formula>
    </cfRule>
  </conditionalFormatting>
  <conditionalFormatting sqref="J4:K33">
    <cfRule type="expression" dxfId="55" priority="49">
      <formula>WEEKDAY($J4,2)=7</formula>
    </cfRule>
    <cfRule type="expression" dxfId="54" priority="50">
      <formula>WEEKDAY($J4,2)=6</formula>
    </cfRule>
  </conditionalFormatting>
  <conditionalFormatting sqref="M4:N34">
    <cfRule type="expression" dxfId="53" priority="47">
      <formula>WEEKDAY($M4,2)=7</formula>
    </cfRule>
    <cfRule type="expression" dxfId="52" priority="48">
      <formula>WEEKDAY($M4,2)=6</formula>
    </cfRule>
  </conditionalFormatting>
  <conditionalFormatting sqref="P4:Q33">
    <cfRule type="expression" dxfId="51" priority="45">
      <formula>WEEKDAY($P4,2)=7</formula>
    </cfRule>
    <cfRule type="expression" dxfId="50" priority="46">
      <formula>WEEKDAY($P4,2)=6</formula>
    </cfRule>
  </conditionalFormatting>
  <conditionalFormatting sqref="S4:T34">
    <cfRule type="expression" dxfId="49" priority="43">
      <formula>WEEKDAY($S4,2)=7</formula>
    </cfRule>
    <cfRule type="expression" dxfId="48" priority="44">
      <formula>WEEKDAY($S4,2)=6</formula>
    </cfRule>
  </conditionalFormatting>
  <conditionalFormatting sqref="V4:W34">
    <cfRule type="expression" dxfId="47" priority="41">
      <formula>WEEKDAY($V4,2)=7</formula>
    </cfRule>
    <cfRule type="expression" dxfId="46" priority="42">
      <formula>WEEKDAY($V4,2)=6</formula>
    </cfRule>
  </conditionalFormatting>
  <conditionalFormatting sqref="Y4:Z33">
    <cfRule type="expression" dxfId="45" priority="39">
      <formula>WEEKDAY($Y4,2)=7</formula>
    </cfRule>
    <cfRule type="expression" dxfId="44" priority="40">
      <formula>WEEKDAY($Y4,2)=6</formula>
    </cfRule>
  </conditionalFormatting>
  <conditionalFormatting sqref="AB4:AC34">
    <cfRule type="expression" dxfId="43" priority="37">
      <formula>WEEKDAY($AB4,2)=7</formula>
    </cfRule>
    <cfRule type="expression" dxfId="42" priority="38">
      <formula>WEEKDAY($AB4,2)=6</formula>
    </cfRule>
  </conditionalFormatting>
  <conditionalFormatting sqref="AE4:AF33">
    <cfRule type="expression" dxfId="41" priority="35">
      <formula>WEEKDAY($AE4,2)=7</formula>
    </cfRule>
    <cfRule type="expression" dxfId="40" priority="36">
      <formula>WEEKDAY($AE4,2)=6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6290-65A9-4BDF-9EEB-D227B2FFEC0F}">
  <dimension ref="A1:AJ35"/>
  <sheetViews>
    <sheetView tabSelected="1" zoomScale="90" zoomScaleNormal="90" workbookViewId="0">
      <selection activeCell="R33" sqref="R33"/>
    </sheetView>
  </sheetViews>
  <sheetFormatPr baseColWidth="10" defaultRowHeight="12.75" x14ac:dyDescent="0.2"/>
  <cols>
    <col min="1" max="1" width="5.6640625" customWidth="1"/>
    <col min="2" max="2" width="8.83203125" customWidth="1"/>
    <col min="3" max="3" width="3" style="26" customWidth="1"/>
    <col min="4" max="4" width="5.1640625" customWidth="1"/>
    <col min="5" max="5" width="8.83203125" customWidth="1"/>
    <col min="6" max="6" width="3" style="26" customWidth="1"/>
    <col min="7" max="7" width="5.1640625" customWidth="1"/>
    <col min="8" max="8" width="8.83203125" customWidth="1"/>
    <col min="9" max="9" width="3" style="26" customWidth="1"/>
    <col min="10" max="10" width="5.1640625" customWidth="1"/>
    <col min="11" max="11" width="8.83203125" customWidth="1"/>
    <col min="12" max="12" width="3" style="26" customWidth="1"/>
    <col min="13" max="13" width="5.1640625" customWidth="1"/>
    <col min="14" max="14" width="8.83203125" customWidth="1"/>
    <col min="15" max="15" width="3" style="26" customWidth="1"/>
    <col min="16" max="16" width="5.1640625" customWidth="1"/>
    <col min="17" max="17" width="8.33203125" customWidth="1"/>
    <col min="18" max="18" width="3" style="26" customWidth="1"/>
    <col min="19" max="19" width="5.1640625" customWidth="1"/>
    <col min="20" max="20" width="8.33203125" customWidth="1"/>
    <col min="21" max="21" width="3" style="26" customWidth="1"/>
    <col min="22" max="22" width="5.1640625" customWidth="1"/>
    <col min="23" max="23" width="8.33203125" customWidth="1"/>
    <col min="24" max="24" width="3" style="26" customWidth="1"/>
    <col min="25" max="25" width="5.1640625" customWidth="1"/>
    <col min="26" max="26" width="8.33203125" customWidth="1"/>
    <col min="27" max="27" width="3" style="26" customWidth="1"/>
    <col min="28" max="28" width="5.1640625" customWidth="1"/>
    <col min="29" max="29" width="8.33203125" customWidth="1"/>
    <col min="30" max="30" width="3" style="26" customWidth="1"/>
    <col min="31" max="31" width="5.1640625" customWidth="1"/>
    <col min="32" max="32" width="9" customWidth="1"/>
    <col min="33" max="33" width="3" style="26" customWidth="1"/>
    <col min="34" max="34" width="5.1640625" customWidth="1"/>
    <col min="35" max="35" width="8.33203125" customWidth="1"/>
    <col min="36" max="36" width="3" style="26" customWidth="1"/>
  </cols>
  <sheetData>
    <row r="1" spans="1:36" ht="15.75" x14ac:dyDescent="0.2">
      <c r="A1" s="16" t="s">
        <v>24</v>
      </c>
      <c r="B1" s="92">
        <v>2023</v>
      </c>
      <c r="C1" s="25"/>
      <c r="D1" s="19" t="s">
        <v>26</v>
      </c>
      <c r="F1" s="25"/>
      <c r="H1" s="24">
        <f>COUNTIF($A$3:$AJ$34,"d")</f>
        <v>96</v>
      </c>
      <c r="I1" s="25"/>
      <c r="J1" s="18"/>
      <c r="K1" s="19"/>
      <c r="L1" s="25"/>
      <c r="M1" s="18"/>
      <c r="N1" s="19"/>
      <c r="O1" s="25"/>
      <c r="P1" s="18"/>
      <c r="Q1" s="19"/>
      <c r="R1" s="25"/>
      <c r="S1" s="18"/>
      <c r="T1" s="19"/>
      <c r="U1" s="25"/>
      <c r="V1" s="18"/>
      <c r="W1" s="19"/>
      <c r="X1" s="25"/>
      <c r="Y1" s="18"/>
      <c r="Z1" s="19"/>
      <c r="AA1" s="25"/>
      <c r="AB1" s="18"/>
      <c r="AC1" s="19"/>
      <c r="AD1" s="25"/>
      <c r="AE1" s="18"/>
      <c r="AF1" s="19"/>
      <c r="AG1" s="25"/>
      <c r="AH1" s="18"/>
      <c r="AI1" s="19"/>
      <c r="AJ1" s="25"/>
    </row>
    <row r="2" spans="1:36" x14ac:dyDescent="0.2">
      <c r="A2" s="17"/>
      <c r="B2" s="19"/>
      <c r="C2" s="25"/>
      <c r="D2" s="18"/>
      <c r="E2" s="19"/>
      <c r="F2" s="25"/>
      <c r="G2" s="18"/>
      <c r="H2" s="19"/>
      <c r="I2" s="25"/>
      <c r="J2" s="18"/>
      <c r="K2" s="19"/>
      <c r="L2" s="25"/>
      <c r="M2" s="18"/>
      <c r="N2" s="19"/>
      <c r="O2" s="25"/>
      <c r="P2" s="18"/>
      <c r="Q2" s="19"/>
      <c r="R2" s="25"/>
      <c r="S2" s="18"/>
      <c r="T2" s="19"/>
      <c r="U2" s="25"/>
      <c r="V2" s="18"/>
      <c r="W2" s="19"/>
      <c r="X2" s="25"/>
      <c r="Y2" s="18"/>
      <c r="Z2" s="19"/>
      <c r="AA2" s="25"/>
      <c r="AB2" s="18"/>
      <c r="AC2" s="19"/>
      <c r="AD2" s="25"/>
      <c r="AE2" s="18"/>
      <c r="AF2" s="19"/>
      <c r="AG2" s="25"/>
      <c r="AH2" s="18"/>
      <c r="AI2" s="19"/>
      <c r="AJ2" s="25"/>
    </row>
    <row r="3" spans="1:36" x14ac:dyDescent="0.2">
      <c r="A3" s="124" t="s">
        <v>0</v>
      </c>
      <c r="B3" s="122"/>
      <c r="C3" s="123"/>
      <c r="D3" s="122" t="s">
        <v>1</v>
      </c>
      <c r="E3" s="122"/>
      <c r="F3" s="123"/>
      <c r="G3" s="122" t="s">
        <v>2</v>
      </c>
      <c r="H3" s="122"/>
      <c r="I3" s="123"/>
      <c r="J3" s="122" t="s">
        <v>3</v>
      </c>
      <c r="K3" s="122"/>
      <c r="L3" s="123"/>
      <c r="M3" s="122" t="s">
        <v>4</v>
      </c>
      <c r="N3" s="122"/>
      <c r="O3" s="123"/>
      <c r="P3" s="122" t="s">
        <v>5</v>
      </c>
      <c r="Q3" s="122"/>
      <c r="R3" s="123"/>
      <c r="S3" s="122" t="s">
        <v>6</v>
      </c>
      <c r="T3" s="122"/>
      <c r="U3" s="123"/>
      <c r="V3" s="122" t="s">
        <v>7</v>
      </c>
      <c r="W3" s="122"/>
      <c r="X3" s="123"/>
      <c r="Y3" s="122" t="s">
        <v>8</v>
      </c>
      <c r="Z3" s="122"/>
      <c r="AA3" s="123"/>
      <c r="AB3" s="122" t="s">
        <v>9</v>
      </c>
      <c r="AC3" s="122"/>
      <c r="AD3" s="123"/>
      <c r="AE3" s="122" t="s">
        <v>10</v>
      </c>
      <c r="AF3" s="122"/>
      <c r="AG3" s="123"/>
      <c r="AH3" s="122" t="s">
        <v>11</v>
      </c>
      <c r="AI3" s="122"/>
      <c r="AJ3" s="123"/>
    </row>
    <row r="4" spans="1:36" x14ac:dyDescent="0.2">
      <c r="A4" s="20">
        <f>DATE(B1,1,1)</f>
        <v>44927</v>
      </c>
      <c r="B4" s="21">
        <f>DATE(B1,1,1)</f>
        <v>44927</v>
      </c>
      <c r="C4" s="89"/>
      <c r="D4" s="22">
        <f>DATE(B1,2,1)</f>
        <v>44958</v>
      </c>
      <c r="E4" s="21">
        <f>DATE(B1,2,1)</f>
        <v>44958</v>
      </c>
      <c r="F4" s="89" t="s">
        <v>25</v>
      </c>
      <c r="G4" s="22">
        <f>DATE(B1,3,1)</f>
        <v>44986</v>
      </c>
      <c r="H4" s="21">
        <f>DATE(B1,3,1)</f>
        <v>44986</v>
      </c>
      <c r="I4" s="89"/>
      <c r="J4" s="22">
        <f>DATE(B1,4,1)</f>
        <v>45017</v>
      </c>
      <c r="K4" s="21">
        <f>DATE(B1,4,1)</f>
        <v>45017</v>
      </c>
      <c r="L4" s="89"/>
      <c r="M4" s="22">
        <f>DATE(B1,5,1)</f>
        <v>45047</v>
      </c>
      <c r="N4" s="21">
        <f>DATE(B1,5,1)</f>
        <v>45047</v>
      </c>
      <c r="O4" s="89" t="s">
        <v>20</v>
      </c>
      <c r="P4" s="22">
        <f>DATE(B1,6,1)</f>
        <v>45078</v>
      </c>
      <c r="Q4" s="21">
        <f>DATE(B1,6,1)</f>
        <v>45078</v>
      </c>
      <c r="R4" s="89" t="s">
        <v>25</v>
      </c>
      <c r="S4" s="22">
        <f>DATE(B1,7,1)</f>
        <v>45108</v>
      </c>
      <c r="T4" s="21">
        <f>DATE(B1,7,1)</f>
        <v>45108</v>
      </c>
      <c r="U4" s="89"/>
      <c r="V4" s="22">
        <f>DATE(B1,8,1)</f>
        <v>45139</v>
      </c>
      <c r="W4" s="21">
        <f>DATE(B1,8,1)</f>
        <v>45139</v>
      </c>
      <c r="X4" s="89"/>
      <c r="Y4" s="22">
        <f>DATE(B1,9,1)</f>
        <v>45170</v>
      </c>
      <c r="Z4" s="21">
        <f>DATE(B1,9,1)</f>
        <v>45170</v>
      </c>
      <c r="AA4" s="89"/>
      <c r="AB4" s="22">
        <f>DATE(B1,10,1)</f>
        <v>45200</v>
      </c>
      <c r="AC4" s="21">
        <f>DATE(B1,10,1)</f>
        <v>45200</v>
      </c>
      <c r="AD4" s="89"/>
      <c r="AE4" s="22">
        <f>DATE(B1,11,1)</f>
        <v>45231</v>
      </c>
      <c r="AF4" s="21">
        <f>DATE(B1,11,1)</f>
        <v>45231</v>
      </c>
      <c r="AG4" s="89" t="s">
        <v>21</v>
      </c>
      <c r="AH4" s="22">
        <f>DATE(B1,12,1)</f>
        <v>45261</v>
      </c>
      <c r="AI4" s="21">
        <f>DATE(B1,12,1)</f>
        <v>45261</v>
      </c>
      <c r="AJ4" s="116"/>
    </row>
    <row r="5" spans="1:36" x14ac:dyDescent="0.2">
      <c r="A5" s="20">
        <f>A4+1</f>
        <v>44928</v>
      </c>
      <c r="B5" s="21">
        <f>B4+1</f>
        <v>44928</v>
      </c>
      <c r="C5" s="89"/>
      <c r="D5" s="22">
        <f>D4+1</f>
        <v>44959</v>
      </c>
      <c r="E5" s="21">
        <f>E4+1</f>
        <v>44959</v>
      </c>
      <c r="F5" s="89" t="s">
        <v>25</v>
      </c>
      <c r="G5" s="22">
        <f>G4+1</f>
        <v>44987</v>
      </c>
      <c r="H5" s="21">
        <f>H4+1</f>
        <v>44987</v>
      </c>
      <c r="I5" s="89"/>
      <c r="J5" s="22">
        <f>J4+1</f>
        <v>45018</v>
      </c>
      <c r="K5" s="21">
        <f>K4+1</f>
        <v>45018</v>
      </c>
      <c r="L5" s="116"/>
      <c r="M5" s="22">
        <f>M4+1</f>
        <v>45048</v>
      </c>
      <c r="N5" s="21">
        <f>N4+1</f>
        <v>45048</v>
      </c>
      <c r="O5" s="89" t="s">
        <v>25</v>
      </c>
      <c r="P5" s="22">
        <f>P4+1</f>
        <v>45079</v>
      </c>
      <c r="Q5" s="21">
        <f>Q4+1</f>
        <v>45079</v>
      </c>
      <c r="R5" s="116" t="s">
        <v>25</v>
      </c>
      <c r="S5" s="22">
        <f>S4+1</f>
        <v>45109</v>
      </c>
      <c r="T5" s="21">
        <f>T4+1</f>
        <v>45109</v>
      </c>
      <c r="U5" s="89"/>
      <c r="V5" s="22">
        <f>V4+1</f>
        <v>45140</v>
      </c>
      <c r="W5" s="21">
        <f>W4+1</f>
        <v>45140</v>
      </c>
      <c r="X5" s="89"/>
      <c r="Y5" s="22">
        <f>Y4+1</f>
        <v>45171</v>
      </c>
      <c r="Z5" s="21">
        <f>Z4+1</f>
        <v>45171</v>
      </c>
      <c r="AA5" s="89"/>
      <c r="AB5" s="22">
        <f>AB4+1</f>
        <v>45201</v>
      </c>
      <c r="AC5" s="21">
        <f>AC4+1</f>
        <v>45201</v>
      </c>
      <c r="AD5" s="89"/>
      <c r="AE5" s="22">
        <f>AE4+1</f>
        <v>45232</v>
      </c>
      <c r="AF5" s="21">
        <f>AF4+1</f>
        <v>45232</v>
      </c>
      <c r="AG5" s="89"/>
      <c r="AH5" s="22">
        <f>AH4+1</f>
        <v>45262</v>
      </c>
      <c r="AI5" s="21">
        <f>AI4+1</f>
        <v>45262</v>
      </c>
      <c r="AJ5" s="89"/>
    </row>
    <row r="6" spans="1:36" x14ac:dyDescent="0.2">
      <c r="A6" s="20">
        <f t="shared" ref="A6:B21" si="0">A5+1</f>
        <v>44929</v>
      </c>
      <c r="B6" s="21">
        <f t="shared" si="0"/>
        <v>44929</v>
      </c>
      <c r="C6" s="89"/>
      <c r="D6" s="22">
        <f t="shared" ref="D6:E21" si="1">D5+1</f>
        <v>44960</v>
      </c>
      <c r="E6" s="21">
        <f t="shared" si="1"/>
        <v>44960</v>
      </c>
      <c r="F6" s="116" t="s">
        <v>25</v>
      </c>
      <c r="G6" s="22">
        <f t="shared" ref="G6:H21" si="2">G5+1</f>
        <v>44988</v>
      </c>
      <c r="H6" s="21">
        <f t="shared" si="2"/>
        <v>44988</v>
      </c>
      <c r="I6" s="89"/>
      <c r="J6" s="22">
        <f t="shared" ref="J6:K21" si="3">J5+1</f>
        <v>45019</v>
      </c>
      <c r="K6" s="21">
        <f t="shared" si="3"/>
        <v>45019</v>
      </c>
      <c r="L6" s="116"/>
      <c r="M6" s="22">
        <f t="shared" ref="M6:N21" si="4">M5+1</f>
        <v>45049</v>
      </c>
      <c r="N6" s="21">
        <f t="shared" si="4"/>
        <v>45049</v>
      </c>
      <c r="O6" s="89" t="s">
        <v>25</v>
      </c>
      <c r="P6" s="22">
        <f t="shared" ref="P6:Q21" si="5">P5+1</f>
        <v>45080</v>
      </c>
      <c r="Q6" s="21">
        <f t="shared" si="5"/>
        <v>45080</v>
      </c>
      <c r="R6" s="89"/>
      <c r="S6" s="22">
        <f t="shared" ref="S6:T21" si="6">S5+1</f>
        <v>45110</v>
      </c>
      <c r="T6" s="21">
        <f t="shared" si="6"/>
        <v>45110</v>
      </c>
      <c r="U6" s="89"/>
      <c r="V6" s="22">
        <f t="shared" ref="V6:W21" si="7">V5+1</f>
        <v>45141</v>
      </c>
      <c r="W6" s="21">
        <f t="shared" si="7"/>
        <v>45141</v>
      </c>
      <c r="X6" s="89"/>
      <c r="Y6" s="22">
        <f t="shared" ref="Y6:Z21" si="8">Y5+1</f>
        <v>45172</v>
      </c>
      <c r="Z6" s="21">
        <f t="shared" si="8"/>
        <v>45172</v>
      </c>
      <c r="AA6" s="89"/>
      <c r="AB6" s="22">
        <f t="shared" ref="AB6:AC21" si="9">AB5+1</f>
        <v>45202</v>
      </c>
      <c r="AC6" s="21">
        <f t="shared" si="9"/>
        <v>45202</v>
      </c>
      <c r="AD6" s="89" t="s">
        <v>22</v>
      </c>
      <c r="AE6" s="22">
        <f t="shared" ref="AE6:AF21" si="10">AE5+1</f>
        <v>45233</v>
      </c>
      <c r="AF6" s="21">
        <f t="shared" si="10"/>
        <v>45233</v>
      </c>
      <c r="AG6" s="89"/>
      <c r="AH6" s="22">
        <f t="shared" ref="AH6:AI21" si="11">AH5+1</f>
        <v>45263</v>
      </c>
      <c r="AI6" s="21">
        <f t="shared" si="11"/>
        <v>45263</v>
      </c>
      <c r="AJ6" s="116"/>
    </row>
    <row r="7" spans="1:36" x14ac:dyDescent="0.2">
      <c r="A7" s="20">
        <f t="shared" si="0"/>
        <v>44930</v>
      </c>
      <c r="B7" s="21">
        <f t="shared" si="0"/>
        <v>44930</v>
      </c>
      <c r="C7" s="89"/>
      <c r="D7" s="22">
        <f t="shared" si="1"/>
        <v>44961</v>
      </c>
      <c r="E7" s="21">
        <f t="shared" si="1"/>
        <v>44961</v>
      </c>
      <c r="F7" s="89"/>
      <c r="G7" s="22">
        <f t="shared" si="2"/>
        <v>44989</v>
      </c>
      <c r="H7" s="21">
        <f t="shared" si="2"/>
        <v>44989</v>
      </c>
      <c r="I7" s="89"/>
      <c r="J7" s="22">
        <f t="shared" si="3"/>
        <v>45020</v>
      </c>
      <c r="K7" s="21">
        <f t="shared" si="3"/>
        <v>45020</v>
      </c>
      <c r="L7" s="89" t="s">
        <v>25</v>
      </c>
      <c r="M7" s="22">
        <f t="shared" si="4"/>
        <v>45050</v>
      </c>
      <c r="N7" s="21">
        <f t="shared" si="4"/>
        <v>45050</v>
      </c>
      <c r="O7" s="89" t="s">
        <v>25</v>
      </c>
      <c r="P7" s="22">
        <f t="shared" si="5"/>
        <v>45081</v>
      </c>
      <c r="Q7" s="21">
        <f t="shared" si="5"/>
        <v>45081</v>
      </c>
      <c r="R7" s="89"/>
      <c r="S7" s="22">
        <f t="shared" si="6"/>
        <v>45111</v>
      </c>
      <c r="T7" s="21">
        <f t="shared" si="6"/>
        <v>45111</v>
      </c>
      <c r="U7" s="89" t="s">
        <v>25</v>
      </c>
      <c r="V7" s="22">
        <f t="shared" si="7"/>
        <v>45142</v>
      </c>
      <c r="W7" s="21">
        <f t="shared" si="7"/>
        <v>45142</v>
      </c>
      <c r="X7" s="89"/>
      <c r="Y7" s="22">
        <f t="shared" si="8"/>
        <v>45173</v>
      </c>
      <c r="Z7" s="21">
        <f t="shared" si="8"/>
        <v>45173</v>
      </c>
      <c r="AA7" s="89"/>
      <c r="AB7" s="22">
        <f t="shared" si="9"/>
        <v>45203</v>
      </c>
      <c r="AC7" s="21">
        <f t="shared" si="9"/>
        <v>45203</v>
      </c>
      <c r="AD7" s="89"/>
      <c r="AE7" s="22">
        <f t="shared" si="10"/>
        <v>45234</v>
      </c>
      <c r="AF7" s="21">
        <f t="shared" si="10"/>
        <v>45234</v>
      </c>
      <c r="AG7" s="89"/>
      <c r="AH7" s="22">
        <f t="shared" si="11"/>
        <v>45264</v>
      </c>
      <c r="AI7" s="21">
        <f t="shared" si="11"/>
        <v>45264</v>
      </c>
      <c r="AJ7" s="89"/>
    </row>
    <row r="8" spans="1:36" x14ac:dyDescent="0.2">
      <c r="A8" s="20">
        <f t="shared" si="0"/>
        <v>44931</v>
      </c>
      <c r="B8" s="21">
        <f t="shared" si="0"/>
        <v>44931</v>
      </c>
      <c r="C8" s="89"/>
      <c r="D8" s="22">
        <f t="shared" si="1"/>
        <v>44962</v>
      </c>
      <c r="E8" s="21">
        <f t="shared" si="1"/>
        <v>44962</v>
      </c>
      <c r="F8" s="89"/>
      <c r="G8" s="22">
        <f t="shared" si="2"/>
        <v>44990</v>
      </c>
      <c r="H8" s="21">
        <f t="shared" si="2"/>
        <v>44990</v>
      </c>
      <c r="I8" s="89"/>
      <c r="J8" s="22">
        <f t="shared" si="3"/>
        <v>45021</v>
      </c>
      <c r="K8" s="21">
        <f t="shared" si="3"/>
        <v>45021</v>
      </c>
      <c r="L8" s="89" t="s">
        <v>25</v>
      </c>
      <c r="M8" s="22">
        <f t="shared" si="4"/>
        <v>45051</v>
      </c>
      <c r="N8" s="21">
        <f t="shared" si="4"/>
        <v>45051</v>
      </c>
      <c r="O8" s="116" t="s">
        <v>25</v>
      </c>
      <c r="P8" s="22">
        <f t="shared" si="5"/>
        <v>45082</v>
      </c>
      <c r="Q8" s="21">
        <f t="shared" si="5"/>
        <v>45082</v>
      </c>
      <c r="R8" s="89"/>
      <c r="S8" s="22">
        <f t="shared" si="6"/>
        <v>45112</v>
      </c>
      <c r="T8" s="21">
        <f t="shared" si="6"/>
        <v>45112</v>
      </c>
      <c r="U8" s="89" t="s">
        <v>25</v>
      </c>
      <c r="V8" s="22">
        <f t="shared" si="7"/>
        <v>45143</v>
      </c>
      <c r="W8" s="21">
        <f t="shared" si="7"/>
        <v>45143</v>
      </c>
      <c r="X8" s="89"/>
      <c r="Y8" s="22">
        <f t="shared" si="8"/>
        <v>45174</v>
      </c>
      <c r="Z8" s="21">
        <f t="shared" si="8"/>
        <v>45174</v>
      </c>
      <c r="AA8" s="89"/>
      <c r="AB8" s="22">
        <f t="shared" si="9"/>
        <v>45204</v>
      </c>
      <c r="AC8" s="21">
        <f t="shared" si="9"/>
        <v>45204</v>
      </c>
      <c r="AD8" s="89"/>
      <c r="AE8" s="22">
        <f t="shared" si="10"/>
        <v>45235</v>
      </c>
      <c r="AF8" s="21">
        <f t="shared" si="10"/>
        <v>45235</v>
      </c>
      <c r="AG8" s="89"/>
      <c r="AH8" s="22">
        <f t="shared" si="11"/>
        <v>45265</v>
      </c>
      <c r="AI8" s="21">
        <f t="shared" si="11"/>
        <v>45265</v>
      </c>
      <c r="AJ8" s="89"/>
    </row>
    <row r="9" spans="1:36" x14ac:dyDescent="0.2">
      <c r="A9" s="20">
        <f t="shared" si="0"/>
        <v>44932</v>
      </c>
      <c r="B9" s="21">
        <f t="shared" si="0"/>
        <v>44932</v>
      </c>
      <c r="C9" s="116"/>
      <c r="D9" s="22">
        <f t="shared" si="1"/>
        <v>44963</v>
      </c>
      <c r="E9" s="21">
        <f t="shared" si="1"/>
        <v>44963</v>
      </c>
      <c r="F9" s="89"/>
      <c r="G9" s="22">
        <f t="shared" si="2"/>
        <v>44991</v>
      </c>
      <c r="H9" s="21">
        <f t="shared" si="2"/>
        <v>44991</v>
      </c>
      <c r="I9" s="89"/>
      <c r="J9" s="22">
        <f t="shared" si="3"/>
        <v>45022</v>
      </c>
      <c r="K9" s="21">
        <f t="shared" si="3"/>
        <v>45022</v>
      </c>
      <c r="L9" s="89" t="s">
        <v>25</v>
      </c>
      <c r="M9" s="22">
        <f t="shared" si="4"/>
        <v>45052</v>
      </c>
      <c r="N9" s="21">
        <f t="shared" si="4"/>
        <v>45052</v>
      </c>
      <c r="O9" s="89"/>
      <c r="P9" s="22">
        <f t="shared" si="5"/>
        <v>45083</v>
      </c>
      <c r="Q9" s="21">
        <f t="shared" si="5"/>
        <v>45083</v>
      </c>
      <c r="R9" s="89"/>
      <c r="S9" s="22">
        <f t="shared" si="6"/>
        <v>45113</v>
      </c>
      <c r="T9" s="21">
        <f t="shared" si="6"/>
        <v>45113</v>
      </c>
      <c r="U9" s="89" t="s">
        <v>25</v>
      </c>
      <c r="V9" s="22">
        <f t="shared" si="7"/>
        <v>45144</v>
      </c>
      <c r="W9" s="21">
        <f t="shared" si="7"/>
        <v>45144</v>
      </c>
      <c r="X9" s="89"/>
      <c r="Y9" s="22">
        <f t="shared" si="8"/>
        <v>45175</v>
      </c>
      <c r="Z9" s="21">
        <f t="shared" si="8"/>
        <v>45175</v>
      </c>
      <c r="AA9" s="89"/>
      <c r="AB9" s="22">
        <f t="shared" si="9"/>
        <v>45205</v>
      </c>
      <c r="AC9" s="21">
        <f t="shared" si="9"/>
        <v>45205</v>
      </c>
      <c r="AD9" s="116"/>
      <c r="AE9" s="22">
        <f t="shared" si="10"/>
        <v>45236</v>
      </c>
      <c r="AF9" s="21">
        <f t="shared" si="10"/>
        <v>45236</v>
      </c>
      <c r="AG9" s="89"/>
      <c r="AH9" s="22">
        <f t="shared" si="11"/>
        <v>45266</v>
      </c>
      <c r="AI9" s="21">
        <f t="shared" si="11"/>
        <v>45266</v>
      </c>
      <c r="AJ9" s="89"/>
    </row>
    <row r="10" spans="1:36" x14ac:dyDescent="0.2">
      <c r="A10" s="20">
        <f t="shared" si="0"/>
        <v>44933</v>
      </c>
      <c r="B10" s="21">
        <f t="shared" si="0"/>
        <v>44933</v>
      </c>
      <c r="C10" s="89"/>
      <c r="D10" s="22">
        <f t="shared" si="1"/>
        <v>44964</v>
      </c>
      <c r="E10" s="21">
        <f t="shared" si="1"/>
        <v>44964</v>
      </c>
      <c r="F10" s="89" t="s">
        <v>25</v>
      </c>
      <c r="G10" s="22">
        <f t="shared" si="2"/>
        <v>44992</v>
      </c>
      <c r="H10" s="21">
        <f t="shared" si="2"/>
        <v>44992</v>
      </c>
      <c r="I10" s="89" t="s">
        <v>25</v>
      </c>
      <c r="J10" s="22">
        <f t="shared" si="3"/>
        <v>45023</v>
      </c>
      <c r="K10" s="21">
        <f t="shared" si="3"/>
        <v>45023</v>
      </c>
      <c r="L10" s="116" t="s">
        <v>25</v>
      </c>
      <c r="M10" s="22">
        <f t="shared" si="4"/>
        <v>45053</v>
      </c>
      <c r="N10" s="21">
        <f t="shared" si="4"/>
        <v>45053</v>
      </c>
      <c r="O10" s="89"/>
      <c r="P10" s="22">
        <f t="shared" si="5"/>
        <v>45084</v>
      </c>
      <c r="Q10" s="21">
        <f t="shared" si="5"/>
        <v>45084</v>
      </c>
      <c r="R10" s="89"/>
      <c r="S10" s="22">
        <f t="shared" si="6"/>
        <v>45114</v>
      </c>
      <c r="T10" s="21">
        <f t="shared" si="6"/>
        <v>45114</v>
      </c>
      <c r="U10" s="116" t="s">
        <v>25</v>
      </c>
      <c r="V10" s="22">
        <f t="shared" si="7"/>
        <v>45145</v>
      </c>
      <c r="W10" s="21">
        <f t="shared" si="7"/>
        <v>45145</v>
      </c>
      <c r="X10" s="89"/>
      <c r="Y10" s="22">
        <f t="shared" si="8"/>
        <v>45176</v>
      </c>
      <c r="Z10" s="21">
        <f t="shared" si="8"/>
        <v>45176</v>
      </c>
      <c r="AA10" s="89"/>
      <c r="AB10" s="22">
        <f t="shared" si="9"/>
        <v>45206</v>
      </c>
      <c r="AC10" s="21">
        <f t="shared" si="9"/>
        <v>45206</v>
      </c>
      <c r="AD10" s="89"/>
      <c r="AE10" s="22">
        <f t="shared" si="10"/>
        <v>45237</v>
      </c>
      <c r="AF10" s="21">
        <f t="shared" si="10"/>
        <v>45237</v>
      </c>
      <c r="AG10" s="89"/>
      <c r="AH10" s="22">
        <f t="shared" si="11"/>
        <v>45267</v>
      </c>
      <c r="AI10" s="21">
        <f t="shared" si="11"/>
        <v>45267</v>
      </c>
      <c r="AJ10" s="89"/>
    </row>
    <row r="11" spans="1:36" x14ac:dyDescent="0.2">
      <c r="A11" s="20">
        <f t="shared" si="0"/>
        <v>44934</v>
      </c>
      <c r="B11" s="21">
        <f t="shared" si="0"/>
        <v>44934</v>
      </c>
      <c r="C11" s="89"/>
      <c r="D11" s="22">
        <f t="shared" si="1"/>
        <v>44965</v>
      </c>
      <c r="E11" s="21">
        <f t="shared" si="1"/>
        <v>44965</v>
      </c>
      <c r="F11" s="89" t="s">
        <v>25</v>
      </c>
      <c r="G11" s="22">
        <f t="shared" si="2"/>
        <v>44993</v>
      </c>
      <c r="H11" s="21">
        <f t="shared" si="2"/>
        <v>44993</v>
      </c>
      <c r="I11" s="89" t="s">
        <v>25</v>
      </c>
      <c r="J11" s="22">
        <f t="shared" si="3"/>
        <v>45024</v>
      </c>
      <c r="K11" s="21">
        <f t="shared" si="3"/>
        <v>45024</v>
      </c>
      <c r="L11" s="89"/>
      <c r="M11" s="22">
        <f t="shared" si="4"/>
        <v>45054</v>
      </c>
      <c r="N11" s="21">
        <f t="shared" si="4"/>
        <v>45054</v>
      </c>
      <c r="O11" s="89"/>
      <c r="P11" s="22">
        <f t="shared" si="5"/>
        <v>45085</v>
      </c>
      <c r="Q11" s="21">
        <f t="shared" si="5"/>
        <v>45085</v>
      </c>
      <c r="R11" s="89"/>
      <c r="S11" s="22">
        <f t="shared" si="6"/>
        <v>45115</v>
      </c>
      <c r="T11" s="21">
        <f t="shared" si="6"/>
        <v>45115</v>
      </c>
      <c r="U11" s="89"/>
      <c r="V11" s="22">
        <f t="shared" si="7"/>
        <v>45146</v>
      </c>
      <c r="W11" s="21">
        <f t="shared" si="7"/>
        <v>45146</v>
      </c>
      <c r="X11" s="89"/>
      <c r="Y11" s="22">
        <f t="shared" si="8"/>
        <v>45177</v>
      </c>
      <c r="Z11" s="21">
        <f t="shared" si="8"/>
        <v>45177</v>
      </c>
      <c r="AA11" s="89"/>
      <c r="AB11" s="22">
        <f t="shared" si="9"/>
        <v>45207</v>
      </c>
      <c r="AC11" s="21">
        <f t="shared" si="9"/>
        <v>45207</v>
      </c>
      <c r="AD11" s="89"/>
      <c r="AE11" s="22">
        <f t="shared" si="10"/>
        <v>45238</v>
      </c>
      <c r="AF11" s="21">
        <f t="shared" si="10"/>
        <v>45238</v>
      </c>
      <c r="AG11" s="89"/>
      <c r="AH11" s="22">
        <f t="shared" si="11"/>
        <v>45268</v>
      </c>
      <c r="AI11" s="21">
        <f t="shared" si="11"/>
        <v>45268</v>
      </c>
      <c r="AJ11" s="116"/>
    </row>
    <row r="12" spans="1:36" x14ac:dyDescent="0.2">
      <c r="A12" s="20">
        <f t="shared" si="0"/>
        <v>44935</v>
      </c>
      <c r="B12" s="21">
        <f t="shared" si="0"/>
        <v>44935</v>
      </c>
      <c r="C12" s="89"/>
      <c r="D12" s="22">
        <f t="shared" si="1"/>
        <v>44966</v>
      </c>
      <c r="E12" s="21">
        <f t="shared" si="1"/>
        <v>44966</v>
      </c>
      <c r="F12" s="89" t="s">
        <v>25</v>
      </c>
      <c r="G12" s="22">
        <f t="shared" si="2"/>
        <v>44994</v>
      </c>
      <c r="H12" s="21">
        <f t="shared" si="2"/>
        <v>44994</v>
      </c>
      <c r="I12" s="89" t="s">
        <v>25</v>
      </c>
      <c r="J12" s="22">
        <f t="shared" si="3"/>
        <v>45025</v>
      </c>
      <c r="K12" s="21">
        <f t="shared" si="3"/>
        <v>45025</v>
      </c>
      <c r="L12" s="89"/>
      <c r="M12" s="22">
        <f t="shared" si="4"/>
        <v>45055</v>
      </c>
      <c r="N12" s="21">
        <f t="shared" si="4"/>
        <v>45055</v>
      </c>
      <c r="O12" s="89" t="s">
        <v>25</v>
      </c>
      <c r="P12" s="22">
        <f t="shared" si="5"/>
        <v>45086</v>
      </c>
      <c r="Q12" s="21">
        <f t="shared" si="5"/>
        <v>45086</v>
      </c>
      <c r="R12" s="116"/>
      <c r="S12" s="22">
        <f t="shared" si="6"/>
        <v>45116</v>
      </c>
      <c r="T12" s="21">
        <f t="shared" si="6"/>
        <v>45116</v>
      </c>
      <c r="U12" s="89"/>
      <c r="V12" s="22">
        <f t="shared" si="7"/>
        <v>45147</v>
      </c>
      <c r="W12" s="21">
        <f t="shared" si="7"/>
        <v>45147</v>
      </c>
      <c r="X12" s="89"/>
      <c r="Y12" s="22">
        <f t="shared" si="8"/>
        <v>45178</v>
      </c>
      <c r="Z12" s="21">
        <f t="shared" si="8"/>
        <v>45178</v>
      </c>
      <c r="AA12" s="89"/>
      <c r="AB12" s="22">
        <f t="shared" si="9"/>
        <v>45208</v>
      </c>
      <c r="AC12" s="21">
        <f t="shared" si="9"/>
        <v>45208</v>
      </c>
      <c r="AD12" s="89"/>
      <c r="AE12" s="22">
        <f t="shared" si="10"/>
        <v>45239</v>
      </c>
      <c r="AF12" s="21">
        <f t="shared" si="10"/>
        <v>45239</v>
      </c>
      <c r="AG12" s="89"/>
      <c r="AH12" s="22">
        <f t="shared" si="11"/>
        <v>45269</v>
      </c>
      <c r="AI12" s="21">
        <f t="shared" si="11"/>
        <v>45269</v>
      </c>
      <c r="AJ12" s="89"/>
    </row>
    <row r="13" spans="1:36" x14ac:dyDescent="0.2">
      <c r="A13" s="20">
        <f t="shared" si="0"/>
        <v>44936</v>
      </c>
      <c r="B13" s="21">
        <f t="shared" si="0"/>
        <v>44936</v>
      </c>
      <c r="C13" s="89" t="s">
        <v>25</v>
      </c>
      <c r="D13" s="22">
        <f t="shared" si="1"/>
        <v>44967</v>
      </c>
      <c r="E13" s="21">
        <f t="shared" si="1"/>
        <v>44967</v>
      </c>
      <c r="F13" s="116" t="s">
        <v>25</v>
      </c>
      <c r="G13" s="22">
        <f t="shared" si="2"/>
        <v>44995</v>
      </c>
      <c r="H13" s="21">
        <f t="shared" si="2"/>
        <v>44995</v>
      </c>
      <c r="I13" s="116" t="s">
        <v>25</v>
      </c>
      <c r="J13" s="22">
        <f t="shared" si="3"/>
        <v>45026</v>
      </c>
      <c r="K13" s="21">
        <f t="shared" si="3"/>
        <v>45026</v>
      </c>
      <c r="L13" s="89"/>
      <c r="M13" s="22">
        <f t="shared" si="4"/>
        <v>45056</v>
      </c>
      <c r="N13" s="21">
        <f t="shared" si="4"/>
        <v>45056</v>
      </c>
      <c r="O13" s="89" t="s">
        <v>25</v>
      </c>
      <c r="P13" s="22">
        <f t="shared" si="5"/>
        <v>45087</v>
      </c>
      <c r="Q13" s="21">
        <f t="shared" si="5"/>
        <v>45087</v>
      </c>
      <c r="R13" s="89"/>
      <c r="S13" s="22">
        <f t="shared" si="6"/>
        <v>45117</v>
      </c>
      <c r="T13" s="21">
        <f t="shared" si="6"/>
        <v>45117</v>
      </c>
      <c r="U13" s="89"/>
      <c r="V13" s="22">
        <f t="shared" si="7"/>
        <v>45148</v>
      </c>
      <c r="W13" s="21">
        <f t="shared" si="7"/>
        <v>45148</v>
      </c>
      <c r="X13" s="89"/>
      <c r="Y13" s="22">
        <f t="shared" si="8"/>
        <v>45179</v>
      </c>
      <c r="Z13" s="21">
        <f t="shared" si="8"/>
        <v>45179</v>
      </c>
      <c r="AA13" s="89"/>
      <c r="AB13" s="22">
        <f t="shared" si="9"/>
        <v>45209</v>
      </c>
      <c r="AC13" s="21">
        <f t="shared" si="9"/>
        <v>45209</v>
      </c>
      <c r="AD13" s="89"/>
      <c r="AE13" s="22">
        <f t="shared" si="10"/>
        <v>45240</v>
      </c>
      <c r="AF13" s="21">
        <f t="shared" si="10"/>
        <v>45240</v>
      </c>
      <c r="AG13" s="116"/>
      <c r="AH13" s="22">
        <f t="shared" si="11"/>
        <v>45270</v>
      </c>
      <c r="AI13" s="21">
        <f t="shared" si="11"/>
        <v>45270</v>
      </c>
      <c r="AJ13" s="89"/>
    </row>
    <row r="14" spans="1:36" x14ac:dyDescent="0.2">
      <c r="A14" s="20">
        <f t="shared" si="0"/>
        <v>44937</v>
      </c>
      <c r="B14" s="21">
        <f t="shared" si="0"/>
        <v>44937</v>
      </c>
      <c r="C14" s="89" t="s">
        <v>25</v>
      </c>
      <c r="D14" s="22">
        <f t="shared" si="1"/>
        <v>44968</v>
      </c>
      <c r="E14" s="21">
        <f t="shared" si="1"/>
        <v>44968</v>
      </c>
      <c r="F14" s="89"/>
      <c r="G14" s="22">
        <f t="shared" si="2"/>
        <v>44996</v>
      </c>
      <c r="H14" s="21">
        <f t="shared" si="2"/>
        <v>44996</v>
      </c>
      <c r="I14" s="89"/>
      <c r="J14" s="22">
        <f t="shared" si="3"/>
        <v>45027</v>
      </c>
      <c r="K14" s="21">
        <f t="shared" si="3"/>
        <v>45027</v>
      </c>
      <c r="L14" s="89"/>
      <c r="M14" s="22">
        <f t="shared" si="4"/>
        <v>45057</v>
      </c>
      <c r="N14" s="21">
        <f t="shared" si="4"/>
        <v>45057</v>
      </c>
      <c r="O14" s="89" t="s">
        <v>25</v>
      </c>
      <c r="P14" s="22">
        <f t="shared" si="5"/>
        <v>45088</v>
      </c>
      <c r="Q14" s="21">
        <f t="shared" si="5"/>
        <v>45088</v>
      </c>
      <c r="R14" s="89"/>
      <c r="S14" s="22">
        <f t="shared" si="6"/>
        <v>45118</v>
      </c>
      <c r="T14" s="21">
        <f t="shared" si="6"/>
        <v>45118</v>
      </c>
      <c r="U14" s="89" t="s">
        <v>25</v>
      </c>
      <c r="V14" s="22">
        <f t="shared" si="7"/>
        <v>45149</v>
      </c>
      <c r="W14" s="21">
        <f t="shared" si="7"/>
        <v>45149</v>
      </c>
      <c r="X14" s="89"/>
      <c r="Y14" s="22">
        <f t="shared" si="8"/>
        <v>45180</v>
      </c>
      <c r="Z14" s="21">
        <f t="shared" si="8"/>
        <v>45180</v>
      </c>
      <c r="AA14" s="89"/>
      <c r="AB14" s="22">
        <f t="shared" si="9"/>
        <v>45210</v>
      </c>
      <c r="AC14" s="21">
        <f t="shared" si="9"/>
        <v>45210</v>
      </c>
      <c r="AD14" s="89"/>
      <c r="AE14" s="22">
        <f t="shared" si="10"/>
        <v>45241</v>
      </c>
      <c r="AF14" s="21">
        <f t="shared" si="10"/>
        <v>45241</v>
      </c>
      <c r="AG14" s="89"/>
      <c r="AH14" s="22">
        <f t="shared" si="11"/>
        <v>45271</v>
      </c>
      <c r="AI14" s="21">
        <f t="shared" si="11"/>
        <v>45271</v>
      </c>
      <c r="AJ14" s="89"/>
    </row>
    <row r="15" spans="1:36" x14ac:dyDescent="0.2">
      <c r="A15" s="20">
        <f t="shared" si="0"/>
        <v>44938</v>
      </c>
      <c r="B15" s="21">
        <f t="shared" si="0"/>
        <v>44938</v>
      </c>
      <c r="C15" s="89" t="s">
        <v>25</v>
      </c>
      <c r="D15" s="22">
        <f t="shared" si="1"/>
        <v>44969</v>
      </c>
      <c r="E15" s="21">
        <f t="shared" si="1"/>
        <v>44969</v>
      </c>
      <c r="F15" s="89"/>
      <c r="G15" s="22">
        <f t="shared" si="2"/>
        <v>44997</v>
      </c>
      <c r="H15" s="21">
        <f t="shared" si="2"/>
        <v>44997</v>
      </c>
      <c r="I15" s="89"/>
      <c r="J15" s="22">
        <f t="shared" si="3"/>
        <v>45028</v>
      </c>
      <c r="K15" s="21">
        <f t="shared" si="3"/>
        <v>45028</v>
      </c>
      <c r="L15" s="89"/>
      <c r="M15" s="22">
        <f t="shared" si="4"/>
        <v>45058</v>
      </c>
      <c r="N15" s="21">
        <f t="shared" si="4"/>
        <v>45058</v>
      </c>
      <c r="O15" s="116" t="s">
        <v>25</v>
      </c>
      <c r="P15" s="22">
        <f t="shared" si="5"/>
        <v>45089</v>
      </c>
      <c r="Q15" s="21">
        <f t="shared" si="5"/>
        <v>45089</v>
      </c>
      <c r="R15" s="89"/>
      <c r="S15" s="22">
        <f t="shared" si="6"/>
        <v>45119</v>
      </c>
      <c r="T15" s="21">
        <f t="shared" si="6"/>
        <v>45119</v>
      </c>
      <c r="U15" s="89" t="s">
        <v>25</v>
      </c>
      <c r="V15" s="22">
        <f t="shared" si="7"/>
        <v>45150</v>
      </c>
      <c r="W15" s="21">
        <f t="shared" si="7"/>
        <v>45150</v>
      </c>
      <c r="X15" s="89"/>
      <c r="Y15" s="22">
        <f t="shared" si="8"/>
        <v>45181</v>
      </c>
      <c r="Z15" s="21">
        <f t="shared" si="8"/>
        <v>45181</v>
      </c>
      <c r="AA15" s="89"/>
      <c r="AB15" s="22">
        <f t="shared" si="9"/>
        <v>45211</v>
      </c>
      <c r="AC15" s="21">
        <f t="shared" si="9"/>
        <v>45211</v>
      </c>
      <c r="AD15" s="89"/>
      <c r="AE15" s="22">
        <f t="shared" si="10"/>
        <v>45242</v>
      </c>
      <c r="AF15" s="21">
        <f t="shared" si="10"/>
        <v>45242</v>
      </c>
      <c r="AG15" s="89"/>
      <c r="AH15" s="22">
        <f t="shared" si="11"/>
        <v>45272</v>
      </c>
      <c r="AI15" s="21">
        <f t="shared" si="11"/>
        <v>45272</v>
      </c>
      <c r="AJ15" s="89"/>
    </row>
    <row r="16" spans="1:36" x14ac:dyDescent="0.2">
      <c r="A16" s="20">
        <f t="shared" si="0"/>
        <v>44939</v>
      </c>
      <c r="B16" s="21">
        <f t="shared" si="0"/>
        <v>44939</v>
      </c>
      <c r="C16" s="116" t="s">
        <v>25</v>
      </c>
      <c r="D16" s="22">
        <f t="shared" si="1"/>
        <v>44970</v>
      </c>
      <c r="E16" s="21">
        <f t="shared" si="1"/>
        <v>44970</v>
      </c>
      <c r="F16" s="89"/>
      <c r="G16" s="22">
        <f t="shared" si="2"/>
        <v>44998</v>
      </c>
      <c r="H16" s="21">
        <f t="shared" si="2"/>
        <v>44998</v>
      </c>
      <c r="I16" s="89"/>
      <c r="J16" s="22">
        <f t="shared" si="3"/>
        <v>45029</v>
      </c>
      <c r="K16" s="21">
        <f t="shared" si="3"/>
        <v>45029</v>
      </c>
      <c r="L16" s="89"/>
      <c r="M16" s="22">
        <f t="shared" si="4"/>
        <v>45059</v>
      </c>
      <c r="N16" s="21">
        <f t="shared" si="4"/>
        <v>45059</v>
      </c>
      <c r="O16" s="89"/>
      <c r="P16" s="22">
        <f t="shared" si="5"/>
        <v>45090</v>
      </c>
      <c r="Q16" s="21">
        <f t="shared" si="5"/>
        <v>45090</v>
      </c>
      <c r="R16" s="89"/>
      <c r="S16" s="22">
        <f t="shared" si="6"/>
        <v>45120</v>
      </c>
      <c r="T16" s="21">
        <f t="shared" si="6"/>
        <v>45120</v>
      </c>
      <c r="U16" s="116" t="s">
        <v>25</v>
      </c>
      <c r="V16" s="22">
        <f t="shared" si="7"/>
        <v>45151</v>
      </c>
      <c r="W16" s="21">
        <f t="shared" si="7"/>
        <v>45151</v>
      </c>
      <c r="X16" s="89"/>
      <c r="Y16" s="22">
        <f t="shared" si="8"/>
        <v>45182</v>
      </c>
      <c r="Z16" s="21">
        <f t="shared" si="8"/>
        <v>45182</v>
      </c>
      <c r="AA16" s="89"/>
      <c r="AB16" s="22">
        <f t="shared" si="9"/>
        <v>45212</v>
      </c>
      <c r="AC16" s="21">
        <f t="shared" si="9"/>
        <v>45212</v>
      </c>
      <c r="AD16" s="116"/>
      <c r="AE16" s="22">
        <f t="shared" si="10"/>
        <v>45243</v>
      </c>
      <c r="AF16" s="21">
        <f t="shared" si="10"/>
        <v>45243</v>
      </c>
      <c r="AG16" s="89"/>
      <c r="AH16" s="22">
        <f t="shared" si="11"/>
        <v>45273</v>
      </c>
      <c r="AI16" s="21">
        <f t="shared" si="11"/>
        <v>45273</v>
      </c>
      <c r="AJ16" s="89"/>
    </row>
    <row r="17" spans="1:36" x14ac:dyDescent="0.2">
      <c r="A17" s="20">
        <f t="shared" si="0"/>
        <v>44940</v>
      </c>
      <c r="B17" s="21">
        <f t="shared" si="0"/>
        <v>44940</v>
      </c>
      <c r="C17" s="89"/>
      <c r="D17" s="22">
        <f t="shared" si="1"/>
        <v>44971</v>
      </c>
      <c r="E17" s="21">
        <f t="shared" si="1"/>
        <v>44971</v>
      </c>
      <c r="F17" s="116" t="s">
        <v>25</v>
      </c>
      <c r="G17" s="22">
        <f t="shared" si="2"/>
        <v>44999</v>
      </c>
      <c r="H17" s="21">
        <f t="shared" si="2"/>
        <v>44999</v>
      </c>
      <c r="I17" s="116" t="s">
        <v>25</v>
      </c>
      <c r="J17" s="22">
        <f t="shared" si="3"/>
        <v>45030</v>
      </c>
      <c r="K17" s="21">
        <f t="shared" si="3"/>
        <v>45030</v>
      </c>
      <c r="L17" s="89"/>
      <c r="M17" s="22">
        <f t="shared" si="4"/>
        <v>45060</v>
      </c>
      <c r="N17" s="21">
        <f t="shared" si="4"/>
        <v>45060</v>
      </c>
      <c r="O17" s="89"/>
      <c r="P17" s="22">
        <f t="shared" si="5"/>
        <v>45091</v>
      </c>
      <c r="Q17" s="21">
        <f t="shared" si="5"/>
        <v>45091</v>
      </c>
      <c r="R17" s="89"/>
      <c r="S17" s="22">
        <f t="shared" si="6"/>
        <v>45121</v>
      </c>
      <c r="T17" s="21">
        <f t="shared" si="6"/>
        <v>45121</v>
      </c>
      <c r="U17" s="116" t="s">
        <v>25</v>
      </c>
      <c r="V17" s="22">
        <f t="shared" si="7"/>
        <v>45152</v>
      </c>
      <c r="W17" s="21">
        <f t="shared" si="7"/>
        <v>45152</v>
      </c>
      <c r="X17" s="89"/>
      <c r="Y17" s="22">
        <f t="shared" si="8"/>
        <v>45183</v>
      </c>
      <c r="Z17" s="21">
        <f t="shared" si="8"/>
        <v>45183</v>
      </c>
      <c r="AA17" s="89"/>
      <c r="AB17" s="22">
        <f t="shared" si="9"/>
        <v>45213</v>
      </c>
      <c r="AC17" s="21">
        <f t="shared" si="9"/>
        <v>45213</v>
      </c>
      <c r="AD17" s="89"/>
      <c r="AE17" s="22">
        <f t="shared" si="10"/>
        <v>45244</v>
      </c>
      <c r="AF17" s="21">
        <f t="shared" si="10"/>
        <v>45244</v>
      </c>
      <c r="AG17" s="89"/>
      <c r="AH17" s="22">
        <f t="shared" si="11"/>
        <v>45274</v>
      </c>
      <c r="AI17" s="21">
        <f t="shared" si="11"/>
        <v>45274</v>
      </c>
      <c r="AJ17" s="89"/>
    </row>
    <row r="18" spans="1:36" x14ac:dyDescent="0.2">
      <c r="A18" s="20">
        <f t="shared" si="0"/>
        <v>44941</v>
      </c>
      <c r="B18" s="21">
        <f t="shared" si="0"/>
        <v>44941</v>
      </c>
      <c r="C18" s="89"/>
      <c r="D18" s="22">
        <f t="shared" si="1"/>
        <v>44972</v>
      </c>
      <c r="E18" s="21">
        <f t="shared" si="1"/>
        <v>44972</v>
      </c>
      <c r="F18" s="116" t="s">
        <v>25</v>
      </c>
      <c r="G18" s="22">
        <f t="shared" si="2"/>
        <v>45000</v>
      </c>
      <c r="H18" s="21">
        <f t="shared" si="2"/>
        <v>45000</v>
      </c>
      <c r="I18" s="116" t="s">
        <v>25</v>
      </c>
      <c r="J18" s="22">
        <f t="shared" si="3"/>
        <v>45031</v>
      </c>
      <c r="K18" s="21">
        <f t="shared" si="3"/>
        <v>45031</v>
      </c>
      <c r="L18" s="89"/>
      <c r="M18" s="22">
        <f t="shared" si="4"/>
        <v>45061</v>
      </c>
      <c r="N18" s="21">
        <f t="shared" si="4"/>
        <v>45061</v>
      </c>
      <c r="O18" s="89"/>
      <c r="P18" s="22">
        <f t="shared" si="5"/>
        <v>45092</v>
      </c>
      <c r="Q18" s="21">
        <f t="shared" si="5"/>
        <v>45092</v>
      </c>
      <c r="R18" s="89"/>
      <c r="S18" s="22">
        <f t="shared" si="6"/>
        <v>45122</v>
      </c>
      <c r="T18" s="21">
        <f t="shared" si="6"/>
        <v>45122</v>
      </c>
      <c r="U18" s="89"/>
      <c r="V18" s="22">
        <f t="shared" si="7"/>
        <v>45153</v>
      </c>
      <c r="W18" s="21">
        <f t="shared" si="7"/>
        <v>45153</v>
      </c>
      <c r="X18" s="89"/>
      <c r="Y18" s="22">
        <f t="shared" si="8"/>
        <v>45184</v>
      </c>
      <c r="Z18" s="21">
        <f t="shared" si="8"/>
        <v>45184</v>
      </c>
      <c r="AA18" s="116"/>
      <c r="AB18" s="22">
        <f t="shared" si="9"/>
        <v>45214</v>
      </c>
      <c r="AC18" s="21">
        <f t="shared" si="9"/>
        <v>45214</v>
      </c>
      <c r="AD18" s="89"/>
      <c r="AE18" s="22">
        <f t="shared" si="10"/>
        <v>45245</v>
      </c>
      <c r="AF18" s="21">
        <f t="shared" si="10"/>
        <v>45245</v>
      </c>
      <c r="AG18" s="89"/>
      <c r="AH18" s="22">
        <f t="shared" si="11"/>
        <v>45275</v>
      </c>
      <c r="AI18" s="21">
        <f t="shared" si="11"/>
        <v>45275</v>
      </c>
      <c r="AJ18" s="116"/>
    </row>
    <row r="19" spans="1:36" x14ac:dyDescent="0.2">
      <c r="A19" s="20">
        <f t="shared" si="0"/>
        <v>44942</v>
      </c>
      <c r="B19" s="21">
        <f t="shared" si="0"/>
        <v>44942</v>
      </c>
      <c r="C19" s="89"/>
      <c r="D19" s="22">
        <f t="shared" si="1"/>
        <v>44973</v>
      </c>
      <c r="E19" s="21">
        <f t="shared" si="1"/>
        <v>44973</v>
      </c>
      <c r="F19" s="116" t="s">
        <v>25</v>
      </c>
      <c r="G19" s="22">
        <f t="shared" si="2"/>
        <v>45001</v>
      </c>
      <c r="H19" s="21">
        <f t="shared" si="2"/>
        <v>45001</v>
      </c>
      <c r="I19" s="116" t="s">
        <v>25</v>
      </c>
      <c r="J19" s="22">
        <f t="shared" si="3"/>
        <v>45032</v>
      </c>
      <c r="K19" s="21">
        <f t="shared" si="3"/>
        <v>45032</v>
      </c>
      <c r="L19" s="89"/>
      <c r="M19" s="22">
        <f t="shared" si="4"/>
        <v>45062</v>
      </c>
      <c r="N19" s="21">
        <f t="shared" si="4"/>
        <v>45062</v>
      </c>
      <c r="O19" s="89" t="s">
        <v>25</v>
      </c>
      <c r="P19" s="22">
        <f t="shared" si="5"/>
        <v>45093</v>
      </c>
      <c r="Q19" s="21">
        <f t="shared" si="5"/>
        <v>45093</v>
      </c>
      <c r="R19" s="89"/>
      <c r="S19" s="22">
        <f t="shared" si="6"/>
        <v>45123</v>
      </c>
      <c r="T19" s="21">
        <f t="shared" si="6"/>
        <v>45123</v>
      </c>
      <c r="U19" s="89"/>
      <c r="V19" s="22">
        <f t="shared" si="7"/>
        <v>45154</v>
      </c>
      <c r="W19" s="21">
        <f t="shared" si="7"/>
        <v>45154</v>
      </c>
      <c r="X19" s="89"/>
      <c r="Y19" s="22">
        <f t="shared" si="8"/>
        <v>45185</v>
      </c>
      <c r="Z19" s="21">
        <f t="shared" si="8"/>
        <v>45185</v>
      </c>
      <c r="AA19" s="89"/>
      <c r="AB19" s="22">
        <f t="shared" si="9"/>
        <v>45215</v>
      </c>
      <c r="AC19" s="21">
        <f t="shared" si="9"/>
        <v>45215</v>
      </c>
      <c r="AD19" s="89"/>
      <c r="AE19" s="22">
        <f t="shared" si="10"/>
        <v>45246</v>
      </c>
      <c r="AF19" s="21">
        <f t="shared" si="10"/>
        <v>45246</v>
      </c>
      <c r="AG19" s="89"/>
      <c r="AH19" s="22">
        <f t="shared" si="11"/>
        <v>45276</v>
      </c>
      <c r="AI19" s="21">
        <f t="shared" si="11"/>
        <v>45276</v>
      </c>
      <c r="AJ19" s="89"/>
    </row>
    <row r="20" spans="1:36" x14ac:dyDescent="0.2">
      <c r="A20" s="20">
        <f t="shared" si="0"/>
        <v>44943</v>
      </c>
      <c r="B20" s="21">
        <f t="shared" si="0"/>
        <v>44943</v>
      </c>
      <c r="C20" s="89" t="s">
        <v>25</v>
      </c>
      <c r="D20" s="22">
        <f t="shared" si="1"/>
        <v>44974</v>
      </c>
      <c r="E20" s="21">
        <f t="shared" si="1"/>
        <v>44974</v>
      </c>
      <c r="F20" s="116" t="s">
        <v>25</v>
      </c>
      <c r="G20" s="22">
        <f t="shared" si="2"/>
        <v>45002</v>
      </c>
      <c r="H20" s="21">
        <f t="shared" si="2"/>
        <v>45002</v>
      </c>
      <c r="I20" s="116" t="s">
        <v>25</v>
      </c>
      <c r="J20" s="22">
        <f t="shared" si="3"/>
        <v>45033</v>
      </c>
      <c r="K20" s="21">
        <f t="shared" si="3"/>
        <v>45033</v>
      </c>
      <c r="L20" s="89"/>
      <c r="M20" s="22">
        <f t="shared" si="4"/>
        <v>45063</v>
      </c>
      <c r="N20" s="21">
        <f t="shared" si="4"/>
        <v>45063</v>
      </c>
      <c r="O20" s="89" t="s">
        <v>25</v>
      </c>
      <c r="P20" s="22">
        <f t="shared" si="5"/>
        <v>45094</v>
      </c>
      <c r="Q20" s="21">
        <f t="shared" si="5"/>
        <v>45094</v>
      </c>
      <c r="R20" s="89"/>
      <c r="S20" s="22">
        <f t="shared" si="6"/>
        <v>45124</v>
      </c>
      <c r="T20" s="21">
        <f t="shared" si="6"/>
        <v>45124</v>
      </c>
      <c r="U20" s="89"/>
      <c r="V20" s="22">
        <f t="shared" si="7"/>
        <v>45155</v>
      </c>
      <c r="W20" s="21">
        <f t="shared" si="7"/>
        <v>45155</v>
      </c>
      <c r="X20" s="89"/>
      <c r="Y20" s="22">
        <f t="shared" si="8"/>
        <v>45186</v>
      </c>
      <c r="Z20" s="21">
        <f t="shared" si="8"/>
        <v>45186</v>
      </c>
      <c r="AA20" s="89"/>
      <c r="AB20" s="22">
        <f t="shared" si="9"/>
        <v>45216</v>
      </c>
      <c r="AC20" s="21">
        <f t="shared" si="9"/>
        <v>45216</v>
      </c>
      <c r="AD20" s="89"/>
      <c r="AE20" s="22">
        <f t="shared" si="10"/>
        <v>45247</v>
      </c>
      <c r="AF20" s="21">
        <f t="shared" si="10"/>
        <v>45247</v>
      </c>
      <c r="AG20" s="116"/>
      <c r="AH20" s="22">
        <f t="shared" si="11"/>
        <v>45277</v>
      </c>
      <c r="AI20" s="21">
        <f t="shared" si="11"/>
        <v>45277</v>
      </c>
      <c r="AJ20" s="89"/>
    </row>
    <row r="21" spans="1:36" x14ac:dyDescent="0.2">
      <c r="A21" s="20">
        <f t="shared" si="0"/>
        <v>44944</v>
      </c>
      <c r="B21" s="21">
        <f t="shared" si="0"/>
        <v>44944</v>
      </c>
      <c r="C21" s="89" t="s">
        <v>25</v>
      </c>
      <c r="D21" s="22">
        <f t="shared" si="1"/>
        <v>44975</v>
      </c>
      <c r="E21" s="21">
        <f t="shared" si="1"/>
        <v>44975</v>
      </c>
      <c r="F21" s="116"/>
      <c r="G21" s="22">
        <f t="shared" si="2"/>
        <v>45003</v>
      </c>
      <c r="H21" s="21">
        <f t="shared" si="2"/>
        <v>45003</v>
      </c>
      <c r="I21" s="116"/>
      <c r="J21" s="22">
        <f t="shared" si="3"/>
        <v>45034</v>
      </c>
      <c r="K21" s="21">
        <f t="shared" si="3"/>
        <v>45034</v>
      </c>
      <c r="L21" s="89"/>
      <c r="M21" s="22">
        <f t="shared" si="4"/>
        <v>45064</v>
      </c>
      <c r="N21" s="21">
        <f t="shared" si="4"/>
        <v>45064</v>
      </c>
      <c r="O21" s="89" t="s">
        <v>25</v>
      </c>
      <c r="P21" s="22">
        <f t="shared" si="5"/>
        <v>45095</v>
      </c>
      <c r="Q21" s="21">
        <f t="shared" si="5"/>
        <v>45095</v>
      </c>
      <c r="R21" s="89"/>
      <c r="S21" s="22">
        <f t="shared" si="6"/>
        <v>45125</v>
      </c>
      <c r="T21" s="21">
        <f t="shared" si="6"/>
        <v>45125</v>
      </c>
      <c r="U21" s="89" t="s">
        <v>25</v>
      </c>
      <c r="V21" s="22">
        <f t="shared" si="7"/>
        <v>45156</v>
      </c>
      <c r="W21" s="21">
        <f t="shared" si="7"/>
        <v>45156</v>
      </c>
      <c r="X21" s="89"/>
      <c r="Y21" s="22">
        <f t="shared" si="8"/>
        <v>45187</v>
      </c>
      <c r="Z21" s="21">
        <f t="shared" si="8"/>
        <v>45187</v>
      </c>
      <c r="AA21" s="89"/>
      <c r="AB21" s="22">
        <f t="shared" si="9"/>
        <v>45217</v>
      </c>
      <c r="AC21" s="21">
        <f t="shared" si="9"/>
        <v>45217</v>
      </c>
      <c r="AD21" s="89"/>
      <c r="AE21" s="22">
        <f t="shared" si="10"/>
        <v>45248</v>
      </c>
      <c r="AF21" s="21">
        <f t="shared" si="10"/>
        <v>45248</v>
      </c>
      <c r="AG21" s="89"/>
      <c r="AH21" s="22">
        <f t="shared" si="11"/>
        <v>45278</v>
      </c>
      <c r="AI21" s="21">
        <f t="shared" si="11"/>
        <v>45278</v>
      </c>
      <c r="AJ21" s="89"/>
    </row>
    <row r="22" spans="1:36" x14ac:dyDescent="0.2">
      <c r="A22" s="20">
        <f t="shared" ref="A22:B34" si="12">A21+1</f>
        <v>44945</v>
      </c>
      <c r="B22" s="21">
        <f t="shared" si="12"/>
        <v>44945</v>
      </c>
      <c r="C22" s="89" t="s">
        <v>25</v>
      </c>
      <c r="D22" s="22">
        <f t="shared" ref="D22:E31" si="13">D21+1</f>
        <v>44976</v>
      </c>
      <c r="E22" s="21">
        <f t="shared" si="13"/>
        <v>44976</v>
      </c>
      <c r="F22" s="89"/>
      <c r="G22" s="22">
        <f t="shared" ref="G22:H34" si="14">G21+1</f>
        <v>45004</v>
      </c>
      <c r="H22" s="21">
        <f t="shared" si="14"/>
        <v>45004</v>
      </c>
      <c r="I22" s="89"/>
      <c r="J22" s="22">
        <f t="shared" ref="J22:K33" si="15">J21+1</f>
        <v>45035</v>
      </c>
      <c r="K22" s="21">
        <f t="shared" si="15"/>
        <v>45035</v>
      </c>
      <c r="L22" s="89"/>
      <c r="M22" s="22">
        <f t="shared" ref="M22:N34" si="16">M21+1</f>
        <v>45065</v>
      </c>
      <c r="N22" s="21">
        <f t="shared" si="16"/>
        <v>45065</v>
      </c>
      <c r="O22" s="116" t="s">
        <v>25</v>
      </c>
      <c r="P22" s="22">
        <f t="shared" ref="P22:Q33" si="17">P21+1</f>
        <v>45096</v>
      </c>
      <c r="Q22" s="21">
        <f t="shared" si="17"/>
        <v>45096</v>
      </c>
      <c r="R22" s="89"/>
      <c r="S22" s="22">
        <f t="shared" ref="S22:T34" si="18">S21+1</f>
        <v>45126</v>
      </c>
      <c r="T22" s="21">
        <f t="shared" si="18"/>
        <v>45126</v>
      </c>
      <c r="U22" s="89" t="s">
        <v>25</v>
      </c>
      <c r="V22" s="22">
        <f t="shared" ref="V22:W34" si="19">V21+1</f>
        <v>45157</v>
      </c>
      <c r="W22" s="21">
        <f t="shared" si="19"/>
        <v>45157</v>
      </c>
      <c r="X22" s="89"/>
      <c r="Y22" s="22">
        <f t="shared" ref="Y22:Z33" si="20">Y21+1</f>
        <v>45188</v>
      </c>
      <c r="Z22" s="21">
        <f t="shared" si="20"/>
        <v>45188</v>
      </c>
      <c r="AA22" s="89"/>
      <c r="AB22" s="22">
        <f t="shared" ref="AB22:AC34" si="21">AB21+1</f>
        <v>45218</v>
      </c>
      <c r="AC22" s="21">
        <f t="shared" si="21"/>
        <v>45218</v>
      </c>
      <c r="AD22" s="89"/>
      <c r="AE22" s="22">
        <f t="shared" ref="AE22:AF33" si="22">AE21+1</f>
        <v>45249</v>
      </c>
      <c r="AF22" s="21">
        <f t="shared" si="22"/>
        <v>45249</v>
      </c>
      <c r="AG22" s="89"/>
      <c r="AH22" s="22">
        <f t="shared" ref="AH22:AI34" si="23">AH21+1</f>
        <v>45279</v>
      </c>
      <c r="AI22" s="21">
        <f t="shared" si="23"/>
        <v>45279</v>
      </c>
      <c r="AJ22" s="89"/>
    </row>
    <row r="23" spans="1:36" x14ac:dyDescent="0.2">
      <c r="A23" s="20">
        <f t="shared" si="12"/>
        <v>44946</v>
      </c>
      <c r="B23" s="21">
        <f t="shared" si="12"/>
        <v>44946</v>
      </c>
      <c r="C23" s="116" t="s">
        <v>25</v>
      </c>
      <c r="D23" s="22">
        <f t="shared" si="13"/>
        <v>44977</v>
      </c>
      <c r="E23" s="21">
        <f t="shared" si="13"/>
        <v>44977</v>
      </c>
      <c r="F23" s="89"/>
      <c r="G23" s="22">
        <f t="shared" si="14"/>
        <v>45005</v>
      </c>
      <c r="H23" s="21">
        <f t="shared" si="14"/>
        <v>45005</v>
      </c>
      <c r="I23" s="89"/>
      <c r="J23" s="22">
        <f t="shared" si="15"/>
        <v>45036</v>
      </c>
      <c r="K23" s="21">
        <f t="shared" si="15"/>
        <v>45036</v>
      </c>
      <c r="L23" s="89"/>
      <c r="M23" s="22">
        <f t="shared" si="16"/>
        <v>45066</v>
      </c>
      <c r="N23" s="21">
        <f t="shared" si="16"/>
        <v>45066</v>
      </c>
      <c r="O23" s="89"/>
      <c r="P23" s="22">
        <f t="shared" si="17"/>
        <v>45097</v>
      </c>
      <c r="Q23" s="21">
        <f t="shared" si="17"/>
        <v>45097</v>
      </c>
      <c r="R23" s="89" t="s">
        <v>25</v>
      </c>
      <c r="S23" s="22">
        <f t="shared" si="18"/>
        <v>45127</v>
      </c>
      <c r="T23" s="21">
        <f t="shared" si="18"/>
        <v>45127</v>
      </c>
      <c r="U23" s="89" t="s">
        <v>25</v>
      </c>
      <c r="V23" s="22">
        <f t="shared" si="19"/>
        <v>45158</v>
      </c>
      <c r="W23" s="21">
        <f t="shared" si="19"/>
        <v>45158</v>
      </c>
      <c r="X23" s="89"/>
      <c r="Y23" s="22">
        <f t="shared" si="20"/>
        <v>45189</v>
      </c>
      <c r="Z23" s="21">
        <f t="shared" si="20"/>
        <v>45189</v>
      </c>
      <c r="AA23" s="89"/>
      <c r="AB23" s="22">
        <f t="shared" si="21"/>
        <v>45219</v>
      </c>
      <c r="AC23" s="21">
        <f t="shared" si="21"/>
        <v>45219</v>
      </c>
      <c r="AD23" s="116"/>
      <c r="AE23" s="22">
        <f t="shared" si="22"/>
        <v>45250</v>
      </c>
      <c r="AF23" s="21">
        <f t="shared" si="22"/>
        <v>45250</v>
      </c>
      <c r="AG23" s="89"/>
      <c r="AH23" s="22">
        <f t="shared" si="23"/>
        <v>45280</v>
      </c>
      <c r="AI23" s="21">
        <f t="shared" si="23"/>
        <v>45280</v>
      </c>
      <c r="AJ23" s="89"/>
    </row>
    <row r="24" spans="1:36" x14ac:dyDescent="0.2">
      <c r="A24" s="20">
        <f t="shared" si="12"/>
        <v>44947</v>
      </c>
      <c r="B24" s="21">
        <f t="shared" si="12"/>
        <v>44947</v>
      </c>
      <c r="C24" s="89"/>
      <c r="D24" s="22">
        <f t="shared" si="13"/>
        <v>44978</v>
      </c>
      <c r="E24" s="21">
        <f t="shared" si="13"/>
        <v>44978</v>
      </c>
      <c r="F24" s="89" t="s">
        <v>25</v>
      </c>
      <c r="G24" s="22">
        <f t="shared" si="14"/>
        <v>45006</v>
      </c>
      <c r="H24" s="21">
        <f t="shared" si="14"/>
        <v>45006</v>
      </c>
      <c r="I24" s="89" t="s">
        <v>25</v>
      </c>
      <c r="J24" s="22">
        <f t="shared" si="15"/>
        <v>45037</v>
      </c>
      <c r="K24" s="21">
        <f t="shared" si="15"/>
        <v>45037</v>
      </c>
      <c r="L24" s="89"/>
      <c r="M24" s="22">
        <f t="shared" si="16"/>
        <v>45067</v>
      </c>
      <c r="N24" s="21">
        <f t="shared" si="16"/>
        <v>45067</v>
      </c>
      <c r="O24" s="89"/>
      <c r="P24" s="22">
        <f t="shared" si="17"/>
        <v>45098</v>
      </c>
      <c r="Q24" s="21">
        <f t="shared" si="17"/>
        <v>45098</v>
      </c>
      <c r="R24" s="89" t="s">
        <v>25</v>
      </c>
      <c r="S24" s="22">
        <f t="shared" si="18"/>
        <v>45128</v>
      </c>
      <c r="T24" s="21">
        <f t="shared" si="18"/>
        <v>45128</v>
      </c>
      <c r="U24" s="116" t="s">
        <v>25</v>
      </c>
      <c r="V24" s="22">
        <f t="shared" si="19"/>
        <v>45159</v>
      </c>
      <c r="W24" s="21">
        <f t="shared" si="19"/>
        <v>45159</v>
      </c>
      <c r="X24" s="89"/>
      <c r="Y24" s="22">
        <f t="shared" si="20"/>
        <v>45190</v>
      </c>
      <c r="Z24" s="21">
        <f t="shared" si="20"/>
        <v>45190</v>
      </c>
      <c r="AA24" s="89"/>
      <c r="AB24" s="22">
        <f t="shared" si="21"/>
        <v>45220</v>
      </c>
      <c r="AC24" s="21">
        <f t="shared" si="21"/>
        <v>45220</v>
      </c>
      <c r="AD24" s="89"/>
      <c r="AE24" s="22">
        <f t="shared" si="22"/>
        <v>45251</v>
      </c>
      <c r="AF24" s="21">
        <f t="shared" si="22"/>
        <v>45251</v>
      </c>
      <c r="AG24" s="89"/>
      <c r="AH24" s="22">
        <f t="shared" si="23"/>
        <v>45281</v>
      </c>
      <c r="AI24" s="21">
        <f t="shared" si="23"/>
        <v>45281</v>
      </c>
      <c r="AJ24" s="89"/>
    </row>
    <row r="25" spans="1:36" x14ac:dyDescent="0.2">
      <c r="A25" s="20">
        <f t="shared" si="12"/>
        <v>44948</v>
      </c>
      <c r="B25" s="21">
        <f t="shared" si="12"/>
        <v>44948</v>
      </c>
      <c r="C25" s="89"/>
      <c r="D25" s="22">
        <f t="shared" si="13"/>
        <v>44979</v>
      </c>
      <c r="E25" s="21">
        <f t="shared" si="13"/>
        <v>44979</v>
      </c>
      <c r="F25" s="89" t="s">
        <v>25</v>
      </c>
      <c r="G25" s="22">
        <f t="shared" si="14"/>
        <v>45007</v>
      </c>
      <c r="H25" s="21">
        <f t="shared" si="14"/>
        <v>45007</v>
      </c>
      <c r="I25" s="89" t="s">
        <v>25</v>
      </c>
      <c r="J25" s="22">
        <f t="shared" si="15"/>
        <v>45038</v>
      </c>
      <c r="K25" s="21">
        <f t="shared" si="15"/>
        <v>45038</v>
      </c>
      <c r="L25" s="89"/>
      <c r="M25" s="22">
        <f t="shared" si="16"/>
        <v>45068</v>
      </c>
      <c r="N25" s="21">
        <f t="shared" si="16"/>
        <v>45068</v>
      </c>
      <c r="O25" s="89"/>
      <c r="P25" s="22">
        <f t="shared" si="17"/>
        <v>45099</v>
      </c>
      <c r="Q25" s="21">
        <f t="shared" si="17"/>
        <v>45099</v>
      </c>
      <c r="R25" s="89" t="s">
        <v>25</v>
      </c>
      <c r="S25" s="22">
        <f t="shared" si="18"/>
        <v>45129</v>
      </c>
      <c r="T25" s="21">
        <f t="shared" si="18"/>
        <v>45129</v>
      </c>
      <c r="U25" s="89"/>
      <c r="V25" s="22">
        <f t="shared" si="19"/>
        <v>45160</v>
      </c>
      <c r="W25" s="21">
        <f t="shared" si="19"/>
        <v>45160</v>
      </c>
      <c r="X25" s="89"/>
      <c r="Y25" s="22">
        <f t="shared" si="20"/>
        <v>45191</v>
      </c>
      <c r="Z25" s="21">
        <f t="shared" si="20"/>
        <v>45191</v>
      </c>
      <c r="AA25" s="116"/>
      <c r="AB25" s="22">
        <f t="shared" si="21"/>
        <v>45221</v>
      </c>
      <c r="AC25" s="21">
        <f t="shared" si="21"/>
        <v>45221</v>
      </c>
      <c r="AD25" s="89"/>
      <c r="AE25" s="22">
        <f t="shared" si="22"/>
        <v>45252</v>
      </c>
      <c r="AF25" s="21">
        <f t="shared" si="22"/>
        <v>45252</v>
      </c>
      <c r="AG25" s="89"/>
      <c r="AH25" s="22">
        <f t="shared" si="23"/>
        <v>45282</v>
      </c>
      <c r="AI25" s="21">
        <f t="shared" si="23"/>
        <v>45282</v>
      </c>
      <c r="AJ25" s="116"/>
    </row>
    <row r="26" spans="1:36" x14ac:dyDescent="0.2">
      <c r="A26" s="20">
        <f t="shared" si="12"/>
        <v>44949</v>
      </c>
      <c r="B26" s="21">
        <f t="shared" si="12"/>
        <v>44949</v>
      </c>
      <c r="C26" s="89"/>
      <c r="D26" s="22">
        <f t="shared" si="13"/>
        <v>44980</v>
      </c>
      <c r="E26" s="21">
        <f t="shared" si="13"/>
        <v>44980</v>
      </c>
      <c r="F26" s="89" t="s">
        <v>25</v>
      </c>
      <c r="G26" s="22">
        <f t="shared" si="14"/>
        <v>45008</v>
      </c>
      <c r="H26" s="21">
        <f t="shared" si="14"/>
        <v>45008</v>
      </c>
      <c r="I26" s="89" t="s">
        <v>25</v>
      </c>
      <c r="J26" s="22">
        <f t="shared" si="15"/>
        <v>45039</v>
      </c>
      <c r="K26" s="21">
        <f t="shared" si="15"/>
        <v>45039</v>
      </c>
      <c r="L26" s="89"/>
      <c r="M26" s="22">
        <f t="shared" si="16"/>
        <v>45069</v>
      </c>
      <c r="N26" s="21">
        <f t="shared" si="16"/>
        <v>45069</v>
      </c>
      <c r="O26" s="89" t="s">
        <v>25</v>
      </c>
      <c r="P26" s="22">
        <f t="shared" si="17"/>
        <v>45100</v>
      </c>
      <c r="Q26" s="21">
        <f t="shared" si="17"/>
        <v>45100</v>
      </c>
      <c r="R26" s="116" t="s">
        <v>25</v>
      </c>
      <c r="S26" s="22">
        <f t="shared" si="18"/>
        <v>45130</v>
      </c>
      <c r="T26" s="21">
        <f t="shared" si="18"/>
        <v>45130</v>
      </c>
      <c r="U26" s="89"/>
      <c r="V26" s="22">
        <f t="shared" si="19"/>
        <v>45161</v>
      </c>
      <c r="W26" s="21">
        <f t="shared" si="19"/>
        <v>45161</v>
      </c>
      <c r="X26" s="89"/>
      <c r="Y26" s="22">
        <f t="shared" si="20"/>
        <v>45192</v>
      </c>
      <c r="Z26" s="21">
        <f t="shared" si="20"/>
        <v>45192</v>
      </c>
      <c r="AA26" s="89"/>
      <c r="AB26" s="22">
        <f t="shared" si="21"/>
        <v>45222</v>
      </c>
      <c r="AC26" s="21">
        <f t="shared" si="21"/>
        <v>45222</v>
      </c>
      <c r="AD26" s="89"/>
      <c r="AE26" s="22">
        <f t="shared" si="22"/>
        <v>45253</v>
      </c>
      <c r="AF26" s="21">
        <f t="shared" si="22"/>
        <v>45253</v>
      </c>
      <c r="AG26" s="89"/>
      <c r="AH26" s="22">
        <f t="shared" si="23"/>
        <v>45283</v>
      </c>
      <c r="AI26" s="21">
        <f t="shared" si="23"/>
        <v>45283</v>
      </c>
      <c r="AJ26" s="89"/>
    </row>
    <row r="27" spans="1:36" x14ac:dyDescent="0.2">
      <c r="A27" s="20">
        <f t="shared" si="12"/>
        <v>44950</v>
      </c>
      <c r="B27" s="21">
        <f t="shared" si="12"/>
        <v>44950</v>
      </c>
      <c r="C27" s="89" t="s">
        <v>25</v>
      </c>
      <c r="D27" s="22">
        <f t="shared" si="13"/>
        <v>44981</v>
      </c>
      <c r="E27" s="21">
        <f t="shared" si="13"/>
        <v>44981</v>
      </c>
      <c r="F27" s="116" t="s">
        <v>25</v>
      </c>
      <c r="G27" s="22">
        <f t="shared" si="14"/>
        <v>45009</v>
      </c>
      <c r="H27" s="21">
        <f t="shared" si="14"/>
        <v>45009</v>
      </c>
      <c r="I27" s="116" t="s">
        <v>25</v>
      </c>
      <c r="J27" s="22">
        <f t="shared" si="15"/>
        <v>45040</v>
      </c>
      <c r="K27" s="21">
        <f t="shared" si="15"/>
        <v>45040</v>
      </c>
      <c r="L27" s="89"/>
      <c r="M27" s="22">
        <f t="shared" si="16"/>
        <v>45070</v>
      </c>
      <c r="N27" s="21">
        <f t="shared" si="16"/>
        <v>45070</v>
      </c>
      <c r="O27" s="89" t="s">
        <v>25</v>
      </c>
      <c r="P27" s="22">
        <f t="shared" si="17"/>
        <v>45101</v>
      </c>
      <c r="Q27" s="21">
        <f t="shared" si="17"/>
        <v>45101</v>
      </c>
      <c r="R27" s="89"/>
      <c r="S27" s="22">
        <f t="shared" si="18"/>
        <v>45131</v>
      </c>
      <c r="T27" s="21">
        <f t="shared" si="18"/>
        <v>45131</v>
      </c>
      <c r="U27" s="89"/>
      <c r="V27" s="22">
        <f t="shared" si="19"/>
        <v>45162</v>
      </c>
      <c r="W27" s="21">
        <f t="shared" si="19"/>
        <v>45162</v>
      </c>
      <c r="X27" s="89"/>
      <c r="Y27" s="22">
        <f t="shared" si="20"/>
        <v>45193</v>
      </c>
      <c r="Z27" s="21">
        <f t="shared" si="20"/>
        <v>45193</v>
      </c>
      <c r="AA27" s="89"/>
      <c r="AB27" s="22">
        <f t="shared" si="21"/>
        <v>45223</v>
      </c>
      <c r="AC27" s="21">
        <f t="shared" si="21"/>
        <v>45223</v>
      </c>
      <c r="AD27" s="89"/>
      <c r="AE27" s="22">
        <f t="shared" si="22"/>
        <v>45254</v>
      </c>
      <c r="AF27" s="21">
        <f t="shared" si="22"/>
        <v>45254</v>
      </c>
      <c r="AG27" s="116"/>
      <c r="AH27" s="22">
        <f t="shared" si="23"/>
        <v>45284</v>
      </c>
      <c r="AI27" s="21">
        <f t="shared" si="23"/>
        <v>45284</v>
      </c>
      <c r="AJ27" s="89"/>
    </row>
    <row r="28" spans="1:36" x14ac:dyDescent="0.2">
      <c r="A28" s="20">
        <f t="shared" si="12"/>
        <v>44951</v>
      </c>
      <c r="B28" s="21">
        <f t="shared" si="12"/>
        <v>44951</v>
      </c>
      <c r="C28" s="89" t="s">
        <v>25</v>
      </c>
      <c r="D28" s="22">
        <f t="shared" si="13"/>
        <v>44982</v>
      </c>
      <c r="E28" s="21">
        <f t="shared" si="13"/>
        <v>44982</v>
      </c>
      <c r="F28" s="89"/>
      <c r="G28" s="22">
        <f t="shared" si="14"/>
        <v>45010</v>
      </c>
      <c r="H28" s="21">
        <f t="shared" si="14"/>
        <v>45010</v>
      </c>
      <c r="I28" s="89"/>
      <c r="J28" s="22">
        <f t="shared" si="15"/>
        <v>45041</v>
      </c>
      <c r="K28" s="21">
        <f t="shared" si="15"/>
        <v>45041</v>
      </c>
      <c r="L28" s="116" t="s">
        <v>25</v>
      </c>
      <c r="M28" s="22">
        <f t="shared" si="16"/>
        <v>45071</v>
      </c>
      <c r="N28" s="21">
        <f t="shared" si="16"/>
        <v>45071</v>
      </c>
      <c r="O28" s="89" t="s">
        <v>25</v>
      </c>
      <c r="P28" s="22">
        <f t="shared" si="17"/>
        <v>45102</v>
      </c>
      <c r="Q28" s="21">
        <f t="shared" si="17"/>
        <v>45102</v>
      </c>
      <c r="R28" s="89"/>
      <c r="S28" s="22">
        <f t="shared" si="18"/>
        <v>45132</v>
      </c>
      <c r="T28" s="21">
        <f t="shared" si="18"/>
        <v>45132</v>
      </c>
      <c r="U28" s="89" t="s">
        <v>25</v>
      </c>
      <c r="V28" s="22">
        <f t="shared" si="19"/>
        <v>45163</v>
      </c>
      <c r="W28" s="21">
        <f t="shared" si="19"/>
        <v>45163</v>
      </c>
      <c r="X28" s="89"/>
      <c r="Y28" s="22">
        <f t="shared" si="20"/>
        <v>45194</v>
      </c>
      <c r="Z28" s="21">
        <f t="shared" si="20"/>
        <v>45194</v>
      </c>
      <c r="AA28" s="89"/>
      <c r="AB28" s="22">
        <f t="shared" si="21"/>
        <v>45224</v>
      </c>
      <c r="AC28" s="21">
        <f t="shared" si="21"/>
        <v>45224</v>
      </c>
      <c r="AD28" s="89"/>
      <c r="AE28" s="22">
        <f t="shared" si="22"/>
        <v>45255</v>
      </c>
      <c r="AF28" s="21">
        <f t="shared" si="22"/>
        <v>45255</v>
      </c>
      <c r="AG28" s="89"/>
      <c r="AH28" s="22">
        <f t="shared" si="23"/>
        <v>45285</v>
      </c>
      <c r="AI28" s="21">
        <f t="shared" si="23"/>
        <v>45285</v>
      </c>
      <c r="AJ28" s="89"/>
    </row>
    <row r="29" spans="1:36" x14ac:dyDescent="0.2">
      <c r="A29" s="20">
        <f t="shared" si="12"/>
        <v>44952</v>
      </c>
      <c r="B29" s="21">
        <f t="shared" si="12"/>
        <v>44952</v>
      </c>
      <c r="C29" s="89" t="s">
        <v>25</v>
      </c>
      <c r="D29" s="22">
        <f t="shared" si="13"/>
        <v>44983</v>
      </c>
      <c r="E29" s="21">
        <f t="shared" si="13"/>
        <v>44983</v>
      </c>
      <c r="F29" s="89"/>
      <c r="G29" s="22">
        <f t="shared" si="14"/>
        <v>45011</v>
      </c>
      <c r="H29" s="21">
        <f t="shared" si="14"/>
        <v>45011</v>
      </c>
      <c r="I29" s="89"/>
      <c r="J29" s="22">
        <f t="shared" si="15"/>
        <v>45042</v>
      </c>
      <c r="K29" s="21">
        <f t="shared" si="15"/>
        <v>45042</v>
      </c>
      <c r="L29" s="116" t="s">
        <v>25</v>
      </c>
      <c r="M29" s="22">
        <f t="shared" si="16"/>
        <v>45072</v>
      </c>
      <c r="N29" s="21">
        <f t="shared" si="16"/>
        <v>45072</v>
      </c>
      <c r="O29" s="116" t="s">
        <v>25</v>
      </c>
      <c r="P29" s="22">
        <f t="shared" si="17"/>
        <v>45103</v>
      </c>
      <c r="Q29" s="21">
        <f t="shared" si="17"/>
        <v>45103</v>
      </c>
      <c r="R29" s="89"/>
      <c r="S29" s="22">
        <f t="shared" si="18"/>
        <v>45133</v>
      </c>
      <c r="T29" s="21">
        <f t="shared" si="18"/>
        <v>45133</v>
      </c>
      <c r="U29" s="89" t="s">
        <v>25</v>
      </c>
      <c r="V29" s="22">
        <f t="shared" si="19"/>
        <v>45164</v>
      </c>
      <c r="W29" s="21">
        <f t="shared" si="19"/>
        <v>45164</v>
      </c>
      <c r="X29" s="89"/>
      <c r="Y29" s="22">
        <f t="shared" si="20"/>
        <v>45195</v>
      </c>
      <c r="Z29" s="21">
        <f t="shared" si="20"/>
        <v>45195</v>
      </c>
      <c r="AA29" s="89"/>
      <c r="AB29" s="22">
        <f t="shared" si="21"/>
        <v>45225</v>
      </c>
      <c r="AC29" s="21">
        <f t="shared" si="21"/>
        <v>45225</v>
      </c>
      <c r="AD29" s="89"/>
      <c r="AE29" s="22">
        <f t="shared" si="22"/>
        <v>45256</v>
      </c>
      <c r="AF29" s="21">
        <f t="shared" si="22"/>
        <v>45256</v>
      </c>
      <c r="AG29" s="89"/>
      <c r="AH29" s="22">
        <f t="shared" si="23"/>
        <v>45286</v>
      </c>
      <c r="AI29" s="21">
        <f t="shared" si="23"/>
        <v>45286</v>
      </c>
      <c r="AJ29" s="89"/>
    </row>
    <row r="30" spans="1:36" x14ac:dyDescent="0.2">
      <c r="A30" s="20">
        <f t="shared" si="12"/>
        <v>44953</v>
      </c>
      <c r="B30" s="21">
        <f t="shared" si="12"/>
        <v>44953</v>
      </c>
      <c r="C30" s="116" t="s">
        <v>25</v>
      </c>
      <c r="D30" s="22">
        <f t="shared" si="13"/>
        <v>44984</v>
      </c>
      <c r="E30" s="21">
        <f t="shared" si="13"/>
        <v>44984</v>
      </c>
      <c r="F30" s="89"/>
      <c r="G30" s="22">
        <f t="shared" si="14"/>
        <v>45012</v>
      </c>
      <c r="H30" s="21">
        <f t="shared" si="14"/>
        <v>45012</v>
      </c>
      <c r="I30" s="89"/>
      <c r="J30" s="22">
        <f t="shared" si="15"/>
        <v>45043</v>
      </c>
      <c r="K30" s="21">
        <f t="shared" si="15"/>
        <v>45043</v>
      </c>
      <c r="L30" s="116" t="s">
        <v>25</v>
      </c>
      <c r="M30" s="22">
        <f t="shared" si="16"/>
        <v>45073</v>
      </c>
      <c r="N30" s="21">
        <f t="shared" si="16"/>
        <v>45073</v>
      </c>
      <c r="O30" s="89"/>
      <c r="P30" s="22">
        <f t="shared" si="17"/>
        <v>45104</v>
      </c>
      <c r="Q30" s="21">
        <f t="shared" si="17"/>
        <v>45104</v>
      </c>
      <c r="R30" s="89" t="s">
        <v>25</v>
      </c>
      <c r="S30" s="22">
        <f t="shared" si="18"/>
        <v>45134</v>
      </c>
      <c r="T30" s="21">
        <f t="shared" si="18"/>
        <v>45134</v>
      </c>
      <c r="U30" s="89" t="s">
        <v>25</v>
      </c>
      <c r="V30" s="22">
        <f t="shared" si="19"/>
        <v>45165</v>
      </c>
      <c r="W30" s="21">
        <f t="shared" si="19"/>
        <v>45165</v>
      </c>
      <c r="X30" s="89"/>
      <c r="Y30" s="22">
        <f t="shared" si="20"/>
        <v>45196</v>
      </c>
      <c r="Z30" s="21">
        <f t="shared" si="20"/>
        <v>45196</v>
      </c>
      <c r="AA30" s="89"/>
      <c r="AB30" s="22">
        <f t="shared" si="21"/>
        <v>45226</v>
      </c>
      <c r="AC30" s="21">
        <f t="shared" si="21"/>
        <v>45226</v>
      </c>
      <c r="AD30" s="116"/>
      <c r="AE30" s="22">
        <f t="shared" si="22"/>
        <v>45257</v>
      </c>
      <c r="AF30" s="21">
        <f t="shared" si="22"/>
        <v>45257</v>
      </c>
      <c r="AG30" s="89"/>
      <c r="AH30" s="22">
        <f t="shared" si="23"/>
        <v>45287</v>
      </c>
      <c r="AI30" s="21">
        <f t="shared" si="23"/>
        <v>45287</v>
      </c>
      <c r="AJ30" s="89"/>
    </row>
    <row r="31" spans="1:36" x14ac:dyDescent="0.2">
      <c r="A31" s="20">
        <f t="shared" si="12"/>
        <v>44954</v>
      </c>
      <c r="B31" s="21">
        <f t="shared" si="12"/>
        <v>44954</v>
      </c>
      <c r="C31" s="89"/>
      <c r="D31" s="22">
        <f t="shared" si="13"/>
        <v>44985</v>
      </c>
      <c r="E31" s="21">
        <f t="shared" si="13"/>
        <v>44985</v>
      </c>
      <c r="F31" s="89"/>
      <c r="G31" s="22">
        <f t="shared" si="14"/>
        <v>45013</v>
      </c>
      <c r="H31" s="21">
        <f t="shared" si="14"/>
        <v>45013</v>
      </c>
      <c r="I31" s="89" t="s">
        <v>25</v>
      </c>
      <c r="J31" s="22">
        <f t="shared" si="15"/>
        <v>45044</v>
      </c>
      <c r="K31" s="21">
        <f t="shared" si="15"/>
        <v>45044</v>
      </c>
      <c r="L31" s="116" t="s">
        <v>25</v>
      </c>
      <c r="M31" s="22">
        <f t="shared" si="16"/>
        <v>45074</v>
      </c>
      <c r="N31" s="21">
        <f t="shared" si="16"/>
        <v>45074</v>
      </c>
      <c r="O31" s="89"/>
      <c r="P31" s="22">
        <f t="shared" si="17"/>
        <v>45105</v>
      </c>
      <c r="Q31" s="21">
        <f t="shared" si="17"/>
        <v>45105</v>
      </c>
      <c r="R31" s="89" t="s">
        <v>25</v>
      </c>
      <c r="S31" s="22">
        <f t="shared" si="18"/>
        <v>45135</v>
      </c>
      <c r="T31" s="21">
        <f t="shared" si="18"/>
        <v>45135</v>
      </c>
      <c r="U31" s="116" t="s">
        <v>25</v>
      </c>
      <c r="V31" s="22">
        <f t="shared" si="19"/>
        <v>45166</v>
      </c>
      <c r="W31" s="21">
        <f t="shared" si="19"/>
        <v>45166</v>
      </c>
      <c r="X31" s="89"/>
      <c r="Y31" s="22">
        <f t="shared" si="20"/>
        <v>45197</v>
      </c>
      <c r="Z31" s="21">
        <f t="shared" si="20"/>
        <v>45197</v>
      </c>
      <c r="AA31" s="89"/>
      <c r="AB31" s="22">
        <f t="shared" si="21"/>
        <v>45227</v>
      </c>
      <c r="AC31" s="21">
        <f t="shared" si="21"/>
        <v>45227</v>
      </c>
      <c r="AD31" s="89"/>
      <c r="AE31" s="22">
        <f t="shared" si="22"/>
        <v>45258</v>
      </c>
      <c r="AF31" s="21">
        <f t="shared" si="22"/>
        <v>45258</v>
      </c>
      <c r="AG31" s="89"/>
      <c r="AH31" s="22">
        <f t="shared" si="23"/>
        <v>45288</v>
      </c>
      <c r="AI31" s="21">
        <f t="shared" si="23"/>
        <v>45288</v>
      </c>
      <c r="AJ31" s="89"/>
    </row>
    <row r="32" spans="1:36" x14ac:dyDescent="0.2">
      <c r="A32" s="20">
        <f t="shared" si="12"/>
        <v>44955</v>
      </c>
      <c r="B32" s="21">
        <f t="shared" si="12"/>
        <v>44955</v>
      </c>
      <c r="C32" s="89"/>
      <c r="D32" s="22"/>
      <c r="E32" s="21"/>
      <c r="F32" s="89"/>
      <c r="G32" s="22">
        <f t="shared" si="14"/>
        <v>45014</v>
      </c>
      <c r="H32" s="21">
        <f t="shared" si="14"/>
        <v>45014</v>
      </c>
      <c r="I32" s="89" t="s">
        <v>25</v>
      </c>
      <c r="J32" s="22">
        <f t="shared" si="15"/>
        <v>45045</v>
      </c>
      <c r="K32" s="21">
        <f t="shared" si="15"/>
        <v>45045</v>
      </c>
      <c r="L32" s="116"/>
      <c r="M32" s="22">
        <f t="shared" si="16"/>
        <v>45075</v>
      </c>
      <c r="N32" s="21">
        <f t="shared" si="16"/>
        <v>45075</v>
      </c>
      <c r="O32" s="89"/>
      <c r="P32" s="22">
        <f t="shared" si="17"/>
        <v>45106</v>
      </c>
      <c r="Q32" s="21">
        <f t="shared" si="17"/>
        <v>45106</v>
      </c>
      <c r="R32" s="89" t="s">
        <v>25</v>
      </c>
      <c r="S32" s="22">
        <f t="shared" si="18"/>
        <v>45136</v>
      </c>
      <c r="T32" s="21">
        <f t="shared" si="18"/>
        <v>45136</v>
      </c>
      <c r="U32" s="89"/>
      <c r="V32" s="22">
        <f t="shared" si="19"/>
        <v>45167</v>
      </c>
      <c r="W32" s="21">
        <f t="shared" si="19"/>
        <v>45167</v>
      </c>
      <c r="X32" s="89"/>
      <c r="Y32" s="22">
        <f t="shared" si="20"/>
        <v>45198</v>
      </c>
      <c r="Z32" s="21">
        <f t="shared" si="20"/>
        <v>45198</v>
      </c>
      <c r="AA32" s="116"/>
      <c r="AB32" s="22">
        <f t="shared" si="21"/>
        <v>45228</v>
      </c>
      <c r="AC32" s="21">
        <f t="shared" si="21"/>
        <v>45228</v>
      </c>
      <c r="AD32" s="89"/>
      <c r="AE32" s="22">
        <f t="shared" si="22"/>
        <v>45259</v>
      </c>
      <c r="AF32" s="21">
        <f t="shared" si="22"/>
        <v>45259</v>
      </c>
      <c r="AG32" s="89"/>
      <c r="AH32" s="22">
        <f t="shared" si="23"/>
        <v>45289</v>
      </c>
      <c r="AI32" s="21">
        <f t="shared" si="23"/>
        <v>45289</v>
      </c>
      <c r="AJ32" s="89"/>
    </row>
    <row r="33" spans="1:36" x14ac:dyDescent="0.2">
      <c r="A33" s="20">
        <f t="shared" si="12"/>
        <v>44956</v>
      </c>
      <c r="B33" s="21">
        <f>B32+1</f>
        <v>44956</v>
      </c>
      <c r="C33" s="89"/>
      <c r="D33" s="22"/>
      <c r="E33" s="21"/>
      <c r="F33" s="89"/>
      <c r="G33" s="22">
        <f t="shared" si="14"/>
        <v>45015</v>
      </c>
      <c r="H33" s="21">
        <f t="shared" si="14"/>
        <v>45015</v>
      </c>
      <c r="I33" s="89" t="s">
        <v>25</v>
      </c>
      <c r="J33" s="22">
        <f t="shared" si="15"/>
        <v>45046</v>
      </c>
      <c r="K33" s="21">
        <f t="shared" si="15"/>
        <v>45046</v>
      </c>
      <c r="L33" s="89"/>
      <c r="M33" s="22">
        <f t="shared" si="16"/>
        <v>45076</v>
      </c>
      <c r="N33" s="21">
        <f t="shared" si="16"/>
        <v>45076</v>
      </c>
      <c r="O33" s="89" t="s">
        <v>25</v>
      </c>
      <c r="P33" s="22">
        <f t="shared" si="17"/>
        <v>45107</v>
      </c>
      <c r="Q33" s="21">
        <f t="shared" si="17"/>
        <v>45107</v>
      </c>
      <c r="R33" s="116" t="s">
        <v>25</v>
      </c>
      <c r="S33" s="22">
        <f t="shared" si="18"/>
        <v>45137</v>
      </c>
      <c r="T33" s="21">
        <f t="shared" si="18"/>
        <v>45137</v>
      </c>
      <c r="U33" s="89"/>
      <c r="V33" s="22">
        <f t="shared" si="19"/>
        <v>45168</v>
      </c>
      <c r="W33" s="21">
        <f t="shared" si="19"/>
        <v>45168</v>
      </c>
      <c r="X33" s="89"/>
      <c r="Y33" s="22">
        <f t="shared" si="20"/>
        <v>45199</v>
      </c>
      <c r="Z33" s="21">
        <f t="shared" si="20"/>
        <v>45199</v>
      </c>
      <c r="AA33" s="89"/>
      <c r="AB33" s="22">
        <f t="shared" si="21"/>
        <v>45229</v>
      </c>
      <c r="AC33" s="21">
        <f t="shared" si="21"/>
        <v>45229</v>
      </c>
      <c r="AD33" s="89"/>
      <c r="AE33" s="22">
        <f t="shared" si="22"/>
        <v>45260</v>
      </c>
      <c r="AF33" s="21">
        <f t="shared" si="22"/>
        <v>45260</v>
      </c>
      <c r="AG33" s="89"/>
      <c r="AH33" s="22">
        <f t="shared" si="23"/>
        <v>45290</v>
      </c>
      <c r="AI33" s="21">
        <f t="shared" si="23"/>
        <v>45290</v>
      </c>
      <c r="AJ33" s="89"/>
    </row>
    <row r="34" spans="1:36" x14ac:dyDescent="0.2">
      <c r="A34" s="20">
        <f t="shared" si="12"/>
        <v>44957</v>
      </c>
      <c r="B34" s="21">
        <f t="shared" si="12"/>
        <v>44957</v>
      </c>
      <c r="C34" s="89" t="s">
        <v>25</v>
      </c>
      <c r="D34" s="22"/>
      <c r="E34" s="21"/>
      <c r="F34" s="89"/>
      <c r="G34" s="22">
        <f t="shared" si="14"/>
        <v>45016</v>
      </c>
      <c r="H34" s="21">
        <f t="shared" si="14"/>
        <v>45016</v>
      </c>
      <c r="I34" s="116" t="s">
        <v>25</v>
      </c>
      <c r="J34" s="22"/>
      <c r="K34" s="21"/>
      <c r="L34" s="89"/>
      <c r="M34" s="22">
        <f t="shared" si="16"/>
        <v>45077</v>
      </c>
      <c r="N34" s="21">
        <f t="shared" si="16"/>
        <v>45077</v>
      </c>
      <c r="O34" s="89" t="s">
        <v>25</v>
      </c>
      <c r="P34" s="22"/>
      <c r="Q34" s="21"/>
      <c r="R34" s="89"/>
      <c r="S34" s="22">
        <f t="shared" si="18"/>
        <v>45138</v>
      </c>
      <c r="T34" s="21">
        <f t="shared" si="18"/>
        <v>45138</v>
      </c>
      <c r="U34" s="89"/>
      <c r="V34" s="22">
        <f t="shared" si="19"/>
        <v>45169</v>
      </c>
      <c r="W34" s="21">
        <f t="shared" si="19"/>
        <v>45169</v>
      </c>
      <c r="X34" s="89"/>
      <c r="Y34" s="22"/>
      <c r="Z34" s="21"/>
      <c r="AA34" s="89"/>
      <c r="AB34" s="22">
        <f t="shared" si="21"/>
        <v>45230</v>
      </c>
      <c r="AC34" s="21">
        <f t="shared" si="21"/>
        <v>45230</v>
      </c>
      <c r="AD34" s="89" t="s">
        <v>23</v>
      </c>
      <c r="AE34" s="23"/>
      <c r="AF34" s="21"/>
      <c r="AG34" s="89"/>
      <c r="AH34" s="22">
        <f t="shared" si="23"/>
        <v>45291</v>
      </c>
      <c r="AI34" s="21">
        <f t="shared" si="23"/>
        <v>45291</v>
      </c>
      <c r="AJ34" s="89"/>
    </row>
    <row r="35" spans="1:36" x14ac:dyDescent="0.2">
      <c r="I35"/>
      <c r="AA35"/>
    </row>
  </sheetData>
  <sheetProtection sheet="1" objects="1" scenarios="1" selectLockedCells="1"/>
  <mergeCells count="12">
    <mergeCell ref="AH3:AJ3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</mergeCells>
  <conditionalFormatting sqref="AH4:AI34">
    <cfRule type="expression" dxfId="39" priority="1">
      <formula>WEEKDAY($AH4,2)=6</formula>
    </cfRule>
    <cfRule type="expression" dxfId="38" priority="2">
      <formula>WEEKDAY($AH4,2)=7</formula>
    </cfRule>
  </conditionalFormatting>
  <conditionalFormatting sqref="A4:B34">
    <cfRule type="expression" dxfId="37" priority="23">
      <formula>WEEKDAY($A4,2)=7</formula>
    </cfRule>
    <cfRule type="expression" dxfId="36" priority="24">
      <formula>WEEKDAY($A4,2)=6</formula>
    </cfRule>
  </conditionalFormatting>
  <conditionalFormatting sqref="D4:E31">
    <cfRule type="expression" dxfId="35" priority="21">
      <formula>WEEKDAY($D4,2)=6</formula>
    </cfRule>
    <cfRule type="expression" dxfId="34" priority="22">
      <formula>WEEKDAY($D4,2)=7</formula>
    </cfRule>
  </conditionalFormatting>
  <conditionalFormatting sqref="G4:H34">
    <cfRule type="expression" dxfId="33" priority="19">
      <formula>WEEKDAY($G4,2)=7</formula>
    </cfRule>
    <cfRule type="expression" dxfId="32" priority="20">
      <formula>WEEKDAY($G4,2)=6</formula>
    </cfRule>
  </conditionalFormatting>
  <conditionalFormatting sqref="J4:K33">
    <cfRule type="expression" dxfId="31" priority="17">
      <formula>WEEKDAY($J4,2)=7</formula>
    </cfRule>
    <cfRule type="expression" dxfId="30" priority="18">
      <formula>WEEKDAY($J4,2)=6</formula>
    </cfRule>
  </conditionalFormatting>
  <conditionalFormatting sqref="M4:N34">
    <cfRule type="expression" dxfId="29" priority="15">
      <formula>WEEKDAY($M4,2)=7</formula>
    </cfRule>
    <cfRule type="expression" dxfId="28" priority="16">
      <formula>WEEKDAY($M4,2)=6</formula>
    </cfRule>
  </conditionalFormatting>
  <conditionalFormatting sqref="P4:Q33">
    <cfRule type="expression" dxfId="27" priority="13">
      <formula>WEEKDAY($P4,2)=7</formula>
    </cfRule>
    <cfRule type="expression" dxfId="26" priority="14">
      <formula>WEEKDAY($P4,2)=6</formula>
    </cfRule>
  </conditionalFormatting>
  <conditionalFormatting sqref="S4:T34">
    <cfRule type="expression" dxfId="25" priority="11">
      <formula>WEEKDAY($S4,2)=7</formula>
    </cfRule>
    <cfRule type="expression" dxfId="24" priority="12">
      <formula>WEEKDAY($S4,2)=6</formula>
    </cfRule>
  </conditionalFormatting>
  <conditionalFormatting sqref="V4:W34">
    <cfRule type="expression" dxfId="23" priority="9">
      <formula>WEEKDAY($V4,2)=7</formula>
    </cfRule>
    <cfRule type="expression" dxfId="22" priority="10">
      <formula>WEEKDAY($V4,2)=6</formula>
    </cfRule>
  </conditionalFormatting>
  <conditionalFormatting sqref="Y4:Z33">
    <cfRule type="expression" dxfId="21" priority="7">
      <formula>WEEKDAY($Y4,2)=7</formula>
    </cfRule>
    <cfRule type="expression" dxfId="20" priority="8">
      <formula>WEEKDAY($Y4,2)=6</formula>
    </cfRule>
  </conditionalFormatting>
  <conditionalFormatting sqref="AB4:AC34">
    <cfRule type="expression" dxfId="19" priority="5">
      <formula>WEEKDAY($AB4,2)=7</formula>
    </cfRule>
    <cfRule type="expression" dxfId="18" priority="6">
      <formula>WEEKDAY($AB4,2)=6</formula>
    </cfRule>
  </conditionalFormatting>
  <conditionalFormatting sqref="AE4:AF33">
    <cfRule type="expression" dxfId="17" priority="3">
      <formula>WEEKDAY($AE4,2)=7</formula>
    </cfRule>
    <cfRule type="expression" dxfId="16" priority="4">
      <formula>WEEKDAY($AE4,2)=6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0"/>
  <sheetViews>
    <sheetView zoomScale="120" zoomScaleNormal="120" workbookViewId="0">
      <selection activeCell="E16" sqref="E16"/>
    </sheetView>
  </sheetViews>
  <sheetFormatPr baseColWidth="10" defaultRowHeight="12.75" x14ac:dyDescent="0.2"/>
  <cols>
    <col min="3" max="3" width="10.6640625" customWidth="1"/>
    <col min="4" max="4" width="11" customWidth="1"/>
    <col min="9" max="9" width="6" customWidth="1"/>
    <col min="11" max="11" width="36" customWidth="1"/>
  </cols>
  <sheetData>
    <row r="2" spans="2:12" ht="13.5" thickBot="1" x14ac:dyDescent="0.25"/>
    <row r="3" spans="2:12" ht="13.5" thickBot="1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2" ht="21" thickBot="1" x14ac:dyDescent="0.25">
      <c r="B4" s="43"/>
      <c r="C4" s="35"/>
      <c r="D4" s="125" t="s">
        <v>70</v>
      </c>
      <c r="E4" s="126"/>
      <c r="F4" s="126"/>
      <c r="G4" s="126"/>
      <c r="H4" s="126"/>
      <c r="I4" s="126"/>
      <c r="J4" s="127"/>
      <c r="K4" s="35"/>
      <c r="L4" s="44"/>
    </row>
    <row r="5" spans="2:12" ht="13.5" thickBot="1" x14ac:dyDescent="0.25">
      <c r="B5" s="43"/>
      <c r="C5" s="35"/>
      <c r="D5" s="35"/>
      <c r="E5" s="35"/>
      <c r="F5" s="35"/>
      <c r="G5" s="35"/>
      <c r="H5" s="35"/>
      <c r="I5" s="35"/>
      <c r="J5" s="35"/>
      <c r="K5" s="35"/>
      <c r="L5" s="44"/>
    </row>
    <row r="6" spans="2:12" ht="15" customHeight="1" thickBot="1" x14ac:dyDescent="0.25">
      <c r="B6" s="43"/>
      <c r="C6" s="38"/>
      <c r="D6" s="59" t="s">
        <v>38</v>
      </c>
      <c r="E6" s="60" t="s">
        <v>39</v>
      </c>
      <c r="F6" s="60" t="s">
        <v>40</v>
      </c>
      <c r="G6" s="60" t="s">
        <v>41</v>
      </c>
      <c r="H6" s="61" t="s">
        <v>42</v>
      </c>
      <c r="I6" s="36"/>
      <c r="J6" s="50">
        <f>Eingabe!F17</f>
        <v>18.405333333333335</v>
      </c>
      <c r="K6" s="51" t="s">
        <v>45</v>
      </c>
      <c r="L6" s="44"/>
    </row>
    <row r="7" spans="2:12" ht="15" customHeight="1" thickBot="1" x14ac:dyDescent="0.25">
      <c r="B7" s="43"/>
      <c r="C7" s="62">
        <v>0.33333333333333331</v>
      </c>
      <c r="D7" s="74" t="s">
        <v>32</v>
      </c>
      <c r="E7" s="74" t="s">
        <v>32</v>
      </c>
      <c r="F7" s="75" t="s">
        <v>31</v>
      </c>
      <c r="G7" s="75"/>
      <c r="H7" s="76" t="s">
        <v>32</v>
      </c>
      <c r="I7" s="37"/>
      <c r="J7" s="66">
        <f>J6/24</f>
        <v>0.76688888888888895</v>
      </c>
      <c r="K7" s="53" t="s">
        <v>44</v>
      </c>
      <c r="L7" s="44"/>
    </row>
    <row r="8" spans="2:12" ht="15" customHeight="1" thickBot="1" x14ac:dyDescent="0.25">
      <c r="B8" s="43"/>
      <c r="C8" s="63">
        <v>0.35416666666666669</v>
      </c>
      <c r="D8" s="77" t="s">
        <v>32</v>
      </c>
      <c r="E8" s="77" t="s">
        <v>32</v>
      </c>
      <c r="F8" s="78" t="s">
        <v>31</v>
      </c>
      <c r="G8" s="78"/>
      <c r="H8" s="79" t="s">
        <v>32</v>
      </c>
      <c r="I8" s="37"/>
      <c r="J8" s="68">
        <f>IF(AND($J$6-INT($J$6)&gt;=0.5,$J$6-INT($J$6)&lt;=0.99),INT($J$6)+0.5,ROUND($J$6,0))</f>
        <v>18</v>
      </c>
      <c r="K8" s="65" t="s">
        <v>46</v>
      </c>
      <c r="L8" s="45"/>
    </row>
    <row r="9" spans="2:12" ht="15" customHeight="1" x14ac:dyDescent="0.2">
      <c r="B9" s="43"/>
      <c r="C9" s="63">
        <v>0.375</v>
      </c>
      <c r="D9" s="77" t="s">
        <v>32</v>
      </c>
      <c r="E9" s="77" t="s">
        <v>32</v>
      </c>
      <c r="F9" s="80" t="s">
        <v>32</v>
      </c>
      <c r="G9" s="80"/>
      <c r="H9" s="79" t="s">
        <v>32</v>
      </c>
      <c r="I9" s="37"/>
      <c r="J9" s="67"/>
      <c r="K9" s="53"/>
      <c r="L9" s="45"/>
    </row>
    <row r="10" spans="2:12" ht="15" customHeight="1" x14ac:dyDescent="0.2">
      <c r="B10" s="43"/>
      <c r="C10" s="63">
        <v>0.39583333333333298</v>
      </c>
      <c r="D10" s="77" t="s">
        <v>32</v>
      </c>
      <c r="E10" s="77" t="s">
        <v>32</v>
      </c>
      <c r="F10" s="80" t="s">
        <v>32</v>
      </c>
      <c r="G10" s="80"/>
      <c r="H10" s="79" t="s">
        <v>32</v>
      </c>
      <c r="I10" s="37"/>
      <c r="J10" s="52">
        <f>J11/24</f>
        <v>1.6888888888888953E-2</v>
      </c>
      <c r="K10" s="54" t="s">
        <v>47</v>
      </c>
      <c r="L10" s="45"/>
    </row>
    <row r="11" spans="2:12" ht="15" customHeight="1" x14ac:dyDescent="0.2">
      <c r="B11" s="43"/>
      <c r="C11" s="63">
        <v>0.41666666666666702</v>
      </c>
      <c r="D11" s="77" t="s">
        <v>32</v>
      </c>
      <c r="E11" s="80" t="s">
        <v>32</v>
      </c>
      <c r="F11" s="80" t="s">
        <v>32</v>
      </c>
      <c r="G11" s="80"/>
      <c r="H11" s="79" t="s">
        <v>32</v>
      </c>
      <c r="I11" s="37"/>
      <c r="J11" s="50">
        <f>J6-J8</f>
        <v>0.40533333333333488</v>
      </c>
      <c r="K11" s="54" t="s">
        <v>48</v>
      </c>
      <c r="L11" s="45"/>
    </row>
    <row r="12" spans="2:12" ht="15" customHeight="1" x14ac:dyDescent="0.2">
      <c r="B12" s="43"/>
      <c r="C12" s="63">
        <v>0.4375</v>
      </c>
      <c r="D12" s="77" t="s">
        <v>32</v>
      </c>
      <c r="E12" s="80" t="s">
        <v>32</v>
      </c>
      <c r="F12" s="80" t="s">
        <v>32</v>
      </c>
      <c r="G12" s="80"/>
      <c r="H12" s="81"/>
      <c r="I12" s="37"/>
      <c r="J12" s="88">
        <f>IF(K12="","",COUNTIF($D$7:$H$27,K12)/2)</f>
        <v>12.5</v>
      </c>
      <c r="K12" s="78" t="s">
        <v>32</v>
      </c>
      <c r="L12" s="44"/>
    </row>
    <row r="13" spans="2:12" ht="15" customHeight="1" x14ac:dyDescent="0.2">
      <c r="B13" s="43"/>
      <c r="C13" s="63">
        <v>0.45833333333333298</v>
      </c>
      <c r="D13" s="77" t="s">
        <v>32</v>
      </c>
      <c r="E13" s="82" t="s">
        <v>34</v>
      </c>
      <c r="F13" s="80" t="s">
        <v>32</v>
      </c>
      <c r="G13" s="82"/>
      <c r="H13" s="81"/>
      <c r="I13" s="37"/>
      <c r="J13" s="88">
        <f t="shared" ref="J13:J16" si="0">IF(K13="","",COUNTIF($D$7:$H$27,K13)/2)</f>
        <v>2.5</v>
      </c>
      <c r="K13" s="78" t="s">
        <v>33</v>
      </c>
      <c r="L13" s="44"/>
    </row>
    <row r="14" spans="2:12" ht="15" customHeight="1" x14ac:dyDescent="0.2">
      <c r="B14" s="43"/>
      <c r="C14" s="63">
        <v>0.47916666666666702</v>
      </c>
      <c r="D14" s="77" t="s">
        <v>32</v>
      </c>
      <c r="E14" s="82" t="s">
        <v>34</v>
      </c>
      <c r="F14" s="80" t="s">
        <v>32</v>
      </c>
      <c r="G14" s="82"/>
      <c r="H14" s="81"/>
      <c r="I14" s="37"/>
      <c r="J14" s="88">
        <f t="shared" si="0"/>
        <v>10</v>
      </c>
      <c r="K14" s="78" t="s">
        <v>34</v>
      </c>
      <c r="L14" s="44"/>
    </row>
    <row r="15" spans="2:12" ht="15" customHeight="1" x14ac:dyDescent="0.2">
      <c r="B15" s="43"/>
      <c r="C15" s="63">
        <v>0.5</v>
      </c>
      <c r="D15" s="83"/>
      <c r="E15" s="82"/>
      <c r="F15" s="82"/>
      <c r="G15" s="82"/>
      <c r="H15" s="81"/>
      <c r="I15" s="37"/>
      <c r="J15" s="88">
        <f t="shared" si="0"/>
        <v>1.5</v>
      </c>
      <c r="K15" s="78" t="s">
        <v>43</v>
      </c>
      <c r="L15" s="44"/>
    </row>
    <row r="16" spans="2:12" ht="15" customHeight="1" x14ac:dyDescent="0.2">
      <c r="B16" s="43"/>
      <c r="C16" s="63">
        <v>0.52083333333333304</v>
      </c>
      <c r="D16" s="83"/>
      <c r="E16" s="82"/>
      <c r="F16" s="82"/>
      <c r="G16" s="82"/>
      <c r="H16" s="81"/>
      <c r="I16" s="37"/>
      <c r="J16" s="88">
        <f t="shared" si="0"/>
        <v>1</v>
      </c>
      <c r="K16" s="78" t="s">
        <v>31</v>
      </c>
      <c r="L16" s="44"/>
    </row>
    <row r="17" spans="2:12" ht="15" customHeight="1" x14ac:dyDescent="0.2">
      <c r="B17" s="43"/>
      <c r="C17" s="63">
        <v>0.54166666666666596</v>
      </c>
      <c r="D17" s="83" t="s">
        <v>34</v>
      </c>
      <c r="E17" s="82" t="s">
        <v>34</v>
      </c>
      <c r="F17" s="82" t="s">
        <v>34</v>
      </c>
      <c r="G17" s="82"/>
      <c r="H17" s="84" t="s">
        <v>43</v>
      </c>
      <c r="I17" s="37"/>
      <c r="J17" s="55" t="str">
        <f>IF(SUM(J12:J16)=J19,"Okay!","Bitte prüfen!")</f>
        <v>Okay!</v>
      </c>
      <c r="K17" s="58" t="s">
        <v>57</v>
      </c>
      <c r="L17" s="44"/>
    </row>
    <row r="18" spans="2:12" ht="15" customHeight="1" x14ac:dyDescent="0.2">
      <c r="B18" s="43"/>
      <c r="C18" s="63">
        <v>0.5625</v>
      </c>
      <c r="D18" s="83" t="s">
        <v>34</v>
      </c>
      <c r="E18" s="82" t="s">
        <v>34</v>
      </c>
      <c r="F18" s="82" t="s">
        <v>34</v>
      </c>
      <c r="G18" s="82"/>
      <c r="H18" s="84" t="s">
        <v>43</v>
      </c>
      <c r="I18" s="37"/>
      <c r="J18" s="57">
        <f>J6</f>
        <v>18.405333333333335</v>
      </c>
      <c r="K18" s="53" t="s">
        <v>50</v>
      </c>
      <c r="L18" s="44"/>
    </row>
    <row r="19" spans="2:12" ht="15" customHeight="1" x14ac:dyDescent="0.2">
      <c r="B19" s="43"/>
      <c r="C19" s="63">
        <v>0.58333333333333304</v>
      </c>
      <c r="D19" s="83" t="s">
        <v>34</v>
      </c>
      <c r="E19" s="82" t="s">
        <v>34</v>
      </c>
      <c r="F19" s="82" t="s">
        <v>34</v>
      </c>
      <c r="G19" s="82"/>
      <c r="H19" s="84" t="s">
        <v>43</v>
      </c>
      <c r="I19" s="37"/>
      <c r="J19" s="69">
        <f>SUM($D$28:$H$28)</f>
        <v>27.5</v>
      </c>
      <c r="K19" s="53" t="s">
        <v>49</v>
      </c>
      <c r="L19" s="44"/>
    </row>
    <row r="20" spans="2:12" ht="15" customHeight="1" x14ac:dyDescent="0.2">
      <c r="B20" s="43"/>
      <c r="C20" s="63">
        <v>0.60416666666666596</v>
      </c>
      <c r="D20" s="83" t="s">
        <v>34</v>
      </c>
      <c r="E20" s="82" t="s">
        <v>34</v>
      </c>
      <c r="F20" s="82" t="s">
        <v>34</v>
      </c>
      <c r="G20" s="82"/>
      <c r="H20" s="84"/>
      <c r="I20" s="37"/>
      <c r="J20" s="50">
        <f>J11</f>
        <v>0.40533333333333488</v>
      </c>
      <c r="K20" s="53" t="s">
        <v>51</v>
      </c>
      <c r="L20" s="44"/>
    </row>
    <row r="21" spans="2:12" ht="15" customHeight="1" x14ac:dyDescent="0.2">
      <c r="B21" s="43"/>
      <c r="C21" s="63">
        <v>0.625</v>
      </c>
      <c r="D21" s="83" t="s">
        <v>34</v>
      </c>
      <c r="E21" s="82" t="s">
        <v>34</v>
      </c>
      <c r="F21" s="82" t="s">
        <v>34</v>
      </c>
      <c r="G21" s="82"/>
      <c r="H21" s="84"/>
      <c r="I21" s="37"/>
      <c r="J21" s="55" t="str">
        <f>IF(J6=J19+J20,"Okay!","Bitte prüfen!")</f>
        <v>Bitte prüfen!</v>
      </c>
      <c r="K21" s="58" t="s">
        <v>58</v>
      </c>
      <c r="L21" s="44"/>
    </row>
    <row r="22" spans="2:12" ht="15" customHeight="1" x14ac:dyDescent="0.2">
      <c r="B22" s="43"/>
      <c r="C22" s="63">
        <v>0.64583333333333304</v>
      </c>
      <c r="D22" s="83" t="s">
        <v>34</v>
      </c>
      <c r="E22" s="82" t="s">
        <v>34</v>
      </c>
      <c r="F22" s="82" t="s">
        <v>34</v>
      </c>
      <c r="G22" s="82"/>
      <c r="H22" s="84"/>
      <c r="I22" s="37"/>
      <c r="J22" s="38"/>
      <c r="K22" s="38"/>
      <c r="L22" s="44"/>
    </row>
    <row r="23" spans="2:12" x14ac:dyDescent="0.2">
      <c r="B23" s="43"/>
      <c r="C23" s="63">
        <v>0.66666666666666596</v>
      </c>
      <c r="D23" s="83"/>
      <c r="E23" s="78" t="s">
        <v>33</v>
      </c>
      <c r="F23" s="82"/>
      <c r="G23" s="82"/>
      <c r="H23" s="84"/>
      <c r="I23" s="37"/>
      <c r="J23" s="38"/>
      <c r="K23" s="38"/>
      <c r="L23" s="44"/>
    </row>
    <row r="24" spans="2:12" x14ac:dyDescent="0.2">
      <c r="B24" s="43"/>
      <c r="C24" s="63">
        <v>0.6875</v>
      </c>
      <c r="D24" s="83"/>
      <c r="E24" s="78" t="s">
        <v>33</v>
      </c>
      <c r="F24" s="82"/>
      <c r="G24" s="82"/>
      <c r="H24" s="84"/>
      <c r="I24" s="37"/>
      <c r="J24" s="38"/>
      <c r="K24" s="38"/>
      <c r="L24" s="44"/>
    </row>
    <row r="25" spans="2:12" x14ac:dyDescent="0.2">
      <c r="B25" s="43"/>
      <c r="C25" s="63">
        <v>0.70833333333333304</v>
      </c>
      <c r="D25" s="83"/>
      <c r="E25" s="78" t="s">
        <v>33</v>
      </c>
      <c r="F25" s="82"/>
      <c r="G25" s="82"/>
      <c r="H25" s="84"/>
      <c r="I25" s="37"/>
      <c r="J25" s="38"/>
      <c r="K25" s="38"/>
      <c r="L25" s="44"/>
    </row>
    <row r="26" spans="2:12" x14ac:dyDescent="0.2">
      <c r="B26" s="43"/>
      <c r="C26" s="63">
        <v>0.72916666666666596</v>
      </c>
      <c r="D26" s="83"/>
      <c r="E26" s="78" t="s">
        <v>33</v>
      </c>
      <c r="F26" s="82"/>
      <c r="G26" s="82"/>
      <c r="H26" s="84"/>
      <c r="I26" s="38"/>
      <c r="J26" s="38"/>
      <c r="K26" s="38"/>
      <c r="L26" s="44"/>
    </row>
    <row r="27" spans="2:12" ht="13.5" thickBot="1" x14ac:dyDescent="0.25">
      <c r="B27" s="43"/>
      <c r="C27" s="64">
        <v>0.75</v>
      </c>
      <c r="D27" s="85"/>
      <c r="E27" s="78" t="s">
        <v>33</v>
      </c>
      <c r="F27" s="86"/>
      <c r="G27" s="86"/>
      <c r="H27" s="87"/>
      <c r="I27" s="38"/>
      <c r="J27" s="38"/>
      <c r="K27" s="38"/>
      <c r="L27" s="44"/>
    </row>
    <row r="28" spans="2:12" x14ac:dyDescent="0.2">
      <c r="B28" s="43"/>
      <c r="C28" s="56" t="s">
        <v>53</v>
      </c>
      <c r="D28" s="70">
        <f>COUNTA(D7:D27)/2</f>
        <v>7</v>
      </c>
      <c r="E28" s="70">
        <f>COUNTA(E7:E27)/2</f>
        <v>9.5</v>
      </c>
      <c r="F28" s="70">
        <f>COUNTA(F7:F27)/2</f>
        <v>7</v>
      </c>
      <c r="G28" s="70">
        <f>COUNTA(G7:G27)/2</f>
        <v>0</v>
      </c>
      <c r="H28" s="70">
        <f>COUNTA(H7:H27)/2</f>
        <v>4</v>
      </c>
      <c r="I28" s="39"/>
      <c r="J28" s="38"/>
      <c r="K28" s="38"/>
      <c r="L28" s="44"/>
    </row>
    <row r="29" spans="2:12" x14ac:dyDescent="0.2">
      <c r="B29" s="43"/>
      <c r="C29" s="35"/>
      <c r="D29" s="35"/>
      <c r="E29" s="35"/>
      <c r="F29" s="35"/>
      <c r="G29" s="35"/>
      <c r="H29" s="35"/>
      <c r="I29" s="35"/>
      <c r="J29" s="38"/>
      <c r="K29" s="38"/>
      <c r="L29" s="44"/>
    </row>
    <row r="30" spans="2:12" ht="13.5" thickBot="1" x14ac:dyDescent="0.25">
      <c r="B30" s="46"/>
      <c r="C30" s="47"/>
      <c r="D30" s="47"/>
      <c r="E30" s="47"/>
      <c r="F30" s="47"/>
      <c r="G30" s="47"/>
      <c r="H30" s="47"/>
      <c r="I30" s="47"/>
      <c r="J30" s="48"/>
      <c r="K30" s="48"/>
      <c r="L30" s="49"/>
    </row>
  </sheetData>
  <sheetProtection sheet="1" objects="1" scenarios="1" selectLockedCells="1"/>
  <mergeCells count="1">
    <mergeCell ref="D4:J4"/>
  </mergeCells>
  <phoneticPr fontId="9" type="noConversion"/>
  <conditionalFormatting sqref="K7 J8:K8 E6:K6 K10:K14 J12:K22 C6:I28">
    <cfRule type="cellIs" dxfId="15" priority="8" operator="equal">
      <formula>"MB"</formula>
    </cfRule>
  </conditionalFormatting>
  <conditionalFormatting sqref="J21">
    <cfRule type="cellIs" dxfId="14" priority="4" operator="equal">
      <formula>"Bitte prüfen!"</formula>
    </cfRule>
    <cfRule type="cellIs" dxfId="13" priority="5" operator="equal">
      <formula>"Bitte prüfen!"</formula>
    </cfRule>
    <cfRule type="cellIs" dxfId="12" priority="6" operator="equal">
      <formula>"Okay!"</formula>
    </cfRule>
  </conditionalFormatting>
  <conditionalFormatting sqref="J17">
    <cfRule type="cellIs" dxfId="11" priority="1" operator="equal">
      <formula>"Bitte prüfen!"</formula>
    </cfRule>
    <cfRule type="cellIs" dxfId="10" priority="2" operator="equal">
      <formula>"Bitte prüfen!"</formula>
    </cfRule>
    <cfRule type="cellIs" dxfId="9" priority="3" operator="equal">
      <formula>"Okay!"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991F-47D4-47C9-B040-496E82D8F997}">
  <dimension ref="A1:M28"/>
  <sheetViews>
    <sheetView zoomScale="130" zoomScaleNormal="130" workbookViewId="0">
      <selection activeCell="E3" sqref="E3:K3"/>
    </sheetView>
  </sheetViews>
  <sheetFormatPr baseColWidth="10" defaultRowHeight="12.75" x14ac:dyDescent="0.2"/>
  <cols>
    <col min="2" max="2" width="5.1640625" customWidth="1"/>
    <col min="4" max="5" width="9.83203125" customWidth="1"/>
    <col min="6" max="6" width="11.33203125" customWidth="1"/>
    <col min="7" max="7" width="9" customWidth="1"/>
    <col min="8" max="8" width="16.6640625" customWidth="1"/>
    <col min="9" max="9" width="9.83203125" customWidth="1"/>
    <col min="10" max="10" width="11.1640625" customWidth="1"/>
    <col min="12" max="12" width="28.5" customWidth="1"/>
    <col min="13" max="13" width="5.5" customWidth="1"/>
  </cols>
  <sheetData>
    <row r="1" spans="1:13" ht="13.5" thickBot="1" x14ac:dyDescent="0.25"/>
    <row r="2" spans="1:13" ht="13.5" thickBot="1" x14ac:dyDescent="0.2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1" thickBot="1" x14ac:dyDescent="0.25">
      <c r="B3" s="43"/>
      <c r="C3" s="35"/>
      <c r="D3" s="35"/>
      <c r="E3" s="125" t="s">
        <v>70</v>
      </c>
      <c r="F3" s="126"/>
      <c r="G3" s="126"/>
      <c r="H3" s="126"/>
      <c r="I3" s="126"/>
      <c r="J3" s="126"/>
      <c r="K3" s="127"/>
      <c r="L3" s="35"/>
      <c r="M3" s="44"/>
    </row>
    <row r="4" spans="1:13" x14ac:dyDescent="0.2">
      <c r="B4" s="43"/>
      <c r="C4" s="35"/>
      <c r="D4" s="35"/>
      <c r="E4" s="35"/>
      <c r="F4" s="35"/>
      <c r="G4" s="35"/>
      <c r="H4" s="35"/>
      <c r="I4" s="35"/>
      <c r="J4" s="35"/>
      <c r="K4" s="35"/>
      <c r="L4" s="35"/>
      <c r="M4" s="44"/>
    </row>
    <row r="5" spans="1:13" ht="13.5" thickBot="1" x14ac:dyDescent="0.25">
      <c r="B5" s="43"/>
      <c r="C5" s="35"/>
      <c r="D5" s="35" t="s">
        <v>59</v>
      </c>
      <c r="E5" s="35" t="s">
        <v>60</v>
      </c>
      <c r="F5" s="35"/>
      <c r="G5" s="35"/>
      <c r="H5" s="35" t="s">
        <v>62</v>
      </c>
      <c r="I5" s="102">
        <f>IF(SUM(I6+I10+I14+I18+I22)=0,"",SUM(I6+I10+I14+I18+I22))</f>
        <v>28.933333333333334</v>
      </c>
      <c r="J5" s="103">
        <f>I5/24</f>
        <v>1.2055555555555555</v>
      </c>
      <c r="K5" s="104">
        <f>Eingabe!F17</f>
        <v>18.405333333333335</v>
      </c>
      <c r="L5" s="51" t="s">
        <v>45</v>
      </c>
      <c r="M5" s="44"/>
    </row>
    <row r="6" spans="1:13" ht="15" customHeight="1" thickBot="1" x14ac:dyDescent="0.25">
      <c r="B6" s="43"/>
      <c r="C6" s="106" t="s">
        <v>38</v>
      </c>
      <c r="D6" s="107">
        <v>0.3125</v>
      </c>
      <c r="E6" s="108">
        <v>0.39583333333333331</v>
      </c>
      <c r="F6" s="96">
        <f>IF(D6="","",IF(E6="","",E6-D6))</f>
        <v>8.3333333333333315E-2</v>
      </c>
      <c r="G6" s="97">
        <f>IF(F6="","",HOUR(F6)+MINUTE(F6)/60)</f>
        <v>2</v>
      </c>
      <c r="H6" s="109" t="s">
        <v>61</v>
      </c>
      <c r="I6" s="110">
        <f>SUM(G6:G9)</f>
        <v>8</v>
      </c>
      <c r="J6" s="36"/>
      <c r="K6" s="103">
        <f>K5/24</f>
        <v>0.76688888888888895</v>
      </c>
      <c r="L6" s="53" t="s">
        <v>44</v>
      </c>
      <c r="M6" s="44"/>
    </row>
    <row r="7" spans="1:13" ht="15" customHeight="1" x14ac:dyDescent="0.2">
      <c r="B7" s="43"/>
      <c r="C7" s="35"/>
      <c r="D7" s="108">
        <v>0.40625</v>
      </c>
      <c r="E7" s="108">
        <v>0.5</v>
      </c>
      <c r="F7" s="96">
        <f t="shared" ref="F7:F26" si="0">IF(D7="","",IF(E7="","",E7-D7))</f>
        <v>9.375E-2</v>
      </c>
      <c r="G7" s="97">
        <f t="shared" ref="G7:G26" si="1">IF(F7="","",HOUR(F7)+MINUTE(F7)/60)</f>
        <v>2.25</v>
      </c>
      <c r="H7" s="111"/>
      <c r="I7" s="112"/>
      <c r="J7" s="37"/>
      <c r="K7" s="55" t="str">
        <f>IF(I5=K5,"Okay!","Bitte prüfen!")</f>
        <v>Bitte prüfen!</v>
      </c>
      <c r="L7" s="105" t="s">
        <v>69</v>
      </c>
      <c r="M7" s="44"/>
    </row>
    <row r="8" spans="1:13" ht="15" customHeight="1" x14ac:dyDescent="0.2">
      <c r="B8" s="43"/>
      <c r="C8" s="35"/>
      <c r="D8" s="108">
        <v>0.54166666666666663</v>
      </c>
      <c r="E8" s="108">
        <v>0.625</v>
      </c>
      <c r="F8" s="96">
        <f t="shared" si="0"/>
        <v>8.333333333333337E-2</v>
      </c>
      <c r="G8" s="97">
        <f t="shared" si="1"/>
        <v>2</v>
      </c>
      <c r="H8" s="111"/>
      <c r="I8" s="112"/>
      <c r="J8" s="37"/>
      <c r="K8" s="35"/>
      <c r="L8" s="35"/>
      <c r="M8" s="44"/>
    </row>
    <row r="9" spans="1:13" ht="15" customHeight="1" thickBot="1" x14ac:dyDescent="0.25">
      <c r="A9" s="35"/>
      <c r="B9" s="43"/>
      <c r="C9" s="35"/>
      <c r="D9" s="108">
        <v>0.63541666666666663</v>
      </c>
      <c r="E9" s="108">
        <v>0.70833333333333337</v>
      </c>
      <c r="F9" s="96">
        <f t="shared" si="0"/>
        <v>7.2916666666666741E-2</v>
      </c>
      <c r="G9" s="97">
        <f t="shared" si="1"/>
        <v>1.75</v>
      </c>
      <c r="H9" s="113"/>
      <c r="I9" s="114"/>
      <c r="J9" s="37"/>
      <c r="K9" s="35"/>
      <c r="L9" s="35"/>
      <c r="M9" s="44"/>
    </row>
    <row r="10" spans="1:13" ht="15" customHeight="1" thickBot="1" x14ac:dyDescent="0.25">
      <c r="B10" s="43"/>
      <c r="C10" s="106" t="s">
        <v>39</v>
      </c>
      <c r="D10" s="107">
        <v>0.3125</v>
      </c>
      <c r="E10" s="108">
        <v>0.39583333333333331</v>
      </c>
      <c r="F10" s="96">
        <f t="shared" si="0"/>
        <v>8.3333333333333315E-2</v>
      </c>
      <c r="G10" s="97">
        <f t="shared" si="1"/>
        <v>2</v>
      </c>
      <c r="H10" s="109" t="s">
        <v>63</v>
      </c>
      <c r="I10" s="110">
        <f>SUM(G10:G13)</f>
        <v>8</v>
      </c>
      <c r="J10" s="37"/>
      <c r="K10" s="35"/>
      <c r="L10" s="35"/>
      <c r="M10" s="44"/>
    </row>
    <row r="11" spans="1:13" ht="15" customHeight="1" x14ac:dyDescent="0.2">
      <c r="B11" s="43"/>
      <c r="C11" s="35"/>
      <c r="D11" s="108">
        <v>0.40625</v>
      </c>
      <c r="E11" s="108">
        <v>0.5</v>
      </c>
      <c r="F11" s="96">
        <f t="shared" si="0"/>
        <v>9.375E-2</v>
      </c>
      <c r="G11" s="97">
        <f t="shared" si="1"/>
        <v>2.25</v>
      </c>
      <c r="H11" s="111"/>
      <c r="I11" s="112"/>
      <c r="J11" s="37"/>
      <c r="K11" s="35"/>
      <c r="L11" s="35"/>
      <c r="M11" s="44"/>
    </row>
    <row r="12" spans="1:13" ht="15" customHeight="1" x14ac:dyDescent="0.2">
      <c r="B12" s="43"/>
      <c r="C12" s="35"/>
      <c r="D12" s="108">
        <v>0.54166666666666663</v>
      </c>
      <c r="E12" s="108">
        <v>0.625</v>
      </c>
      <c r="F12" s="96">
        <f t="shared" si="0"/>
        <v>8.333333333333337E-2</v>
      </c>
      <c r="G12" s="97">
        <f t="shared" si="1"/>
        <v>2</v>
      </c>
      <c r="H12" s="111"/>
      <c r="I12" s="112"/>
      <c r="J12" s="37"/>
      <c r="K12" s="35"/>
      <c r="L12" s="35"/>
      <c r="M12" s="44"/>
    </row>
    <row r="13" spans="1:13" ht="15" customHeight="1" thickBot="1" x14ac:dyDescent="0.25">
      <c r="B13" s="43"/>
      <c r="C13" s="35"/>
      <c r="D13" s="108">
        <v>0.63541666666666663</v>
      </c>
      <c r="E13" s="108">
        <v>0.70833333333333337</v>
      </c>
      <c r="F13" s="96">
        <f t="shared" si="0"/>
        <v>7.2916666666666741E-2</v>
      </c>
      <c r="G13" s="97">
        <f t="shared" si="1"/>
        <v>1.75</v>
      </c>
      <c r="H13" s="113"/>
      <c r="I13" s="114"/>
      <c r="J13" s="37"/>
      <c r="K13" s="38"/>
      <c r="L13" s="38"/>
      <c r="M13" s="44"/>
    </row>
    <row r="14" spans="1:13" ht="15" customHeight="1" thickBot="1" x14ac:dyDescent="0.25">
      <c r="B14" s="43"/>
      <c r="C14" s="106" t="s">
        <v>40</v>
      </c>
      <c r="D14" s="107">
        <v>0.3125</v>
      </c>
      <c r="E14" s="108">
        <v>0.39583333333333331</v>
      </c>
      <c r="F14" s="96">
        <f t="shared" si="0"/>
        <v>8.3333333333333315E-2</v>
      </c>
      <c r="G14" s="97">
        <f t="shared" si="1"/>
        <v>2</v>
      </c>
      <c r="H14" s="109" t="s">
        <v>64</v>
      </c>
      <c r="I14" s="110">
        <f>SUM(G14:G17)</f>
        <v>8</v>
      </c>
      <c r="J14" s="37"/>
      <c r="K14" s="38"/>
      <c r="L14" s="38"/>
      <c r="M14" s="44"/>
    </row>
    <row r="15" spans="1:13" ht="15" customHeight="1" x14ac:dyDescent="0.2">
      <c r="B15" s="43"/>
      <c r="C15" s="35"/>
      <c r="D15" s="108">
        <v>0.40625</v>
      </c>
      <c r="E15" s="108">
        <v>0.5</v>
      </c>
      <c r="F15" s="96">
        <f t="shared" si="0"/>
        <v>9.375E-2</v>
      </c>
      <c r="G15" s="97">
        <f t="shared" si="1"/>
        <v>2.25</v>
      </c>
      <c r="H15" s="111"/>
      <c r="I15" s="112"/>
      <c r="J15" s="37"/>
      <c r="K15" s="38"/>
      <c r="L15" s="38"/>
      <c r="M15" s="44"/>
    </row>
    <row r="16" spans="1:13" ht="15" customHeight="1" x14ac:dyDescent="0.2">
      <c r="B16" s="43"/>
      <c r="C16" s="35"/>
      <c r="D16" s="108">
        <v>0.54166666666666663</v>
      </c>
      <c r="E16" s="108">
        <v>0.625</v>
      </c>
      <c r="F16" s="96">
        <f t="shared" si="0"/>
        <v>8.333333333333337E-2</v>
      </c>
      <c r="G16" s="97">
        <f t="shared" si="1"/>
        <v>2</v>
      </c>
      <c r="H16" s="111"/>
      <c r="I16" s="112"/>
      <c r="J16" s="37"/>
      <c r="K16" s="38"/>
      <c r="L16" s="38"/>
      <c r="M16" s="44"/>
    </row>
    <row r="17" spans="2:13" ht="15" customHeight="1" thickBot="1" x14ac:dyDescent="0.25">
      <c r="B17" s="43"/>
      <c r="C17" s="35"/>
      <c r="D17" s="108">
        <v>0.63541666666666663</v>
      </c>
      <c r="E17" s="108">
        <v>0.70833333333333337</v>
      </c>
      <c r="F17" s="96">
        <f t="shared" si="0"/>
        <v>7.2916666666666741E-2</v>
      </c>
      <c r="G17" s="97">
        <f t="shared" si="1"/>
        <v>1.75</v>
      </c>
      <c r="H17" s="113"/>
      <c r="I17" s="114"/>
      <c r="J17" s="37"/>
      <c r="K17" s="38"/>
      <c r="L17" s="38"/>
      <c r="M17" s="44"/>
    </row>
    <row r="18" spans="2:13" ht="15" customHeight="1" thickBot="1" x14ac:dyDescent="0.25">
      <c r="B18" s="43"/>
      <c r="C18" s="106" t="s">
        <v>41</v>
      </c>
      <c r="D18" s="107"/>
      <c r="E18" s="108"/>
      <c r="F18" s="96" t="str">
        <f t="shared" si="0"/>
        <v/>
      </c>
      <c r="G18" s="97" t="str">
        <f t="shared" si="1"/>
        <v/>
      </c>
      <c r="H18" s="109" t="s">
        <v>65</v>
      </c>
      <c r="I18" s="110">
        <f>SUM(G18:G21)</f>
        <v>0</v>
      </c>
      <c r="J18" s="37"/>
      <c r="K18" s="38"/>
      <c r="L18" s="38"/>
      <c r="M18" s="44"/>
    </row>
    <row r="19" spans="2:13" ht="15" customHeight="1" x14ac:dyDescent="0.2">
      <c r="B19" s="43"/>
      <c r="C19" s="35"/>
      <c r="D19" s="108"/>
      <c r="E19" s="108"/>
      <c r="F19" s="96" t="str">
        <f t="shared" si="0"/>
        <v/>
      </c>
      <c r="G19" s="97" t="str">
        <f t="shared" si="1"/>
        <v/>
      </c>
      <c r="H19" s="111"/>
      <c r="I19" s="112"/>
      <c r="J19" s="37"/>
      <c r="K19" s="38"/>
      <c r="L19" s="38"/>
      <c r="M19" s="44"/>
    </row>
    <row r="20" spans="2:13" ht="15" customHeight="1" x14ac:dyDescent="0.2">
      <c r="B20" s="43"/>
      <c r="C20" s="35"/>
      <c r="D20" s="108"/>
      <c r="E20" s="108"/>
      <c r="F20" s="96" t="str">
        <f t="shared" si="0"/>
        <v/>
      </c>
      <c r="G20" s="97" t="str">
        <f t="shared" si="1"/>
        <v/>
      </c>
      <c r="H20" s="111"/>
      <c r="I20" s="112"/>
      <c r="J20" s="37"/>
      <c r="K20" s="38"/>
      <c r="L20" s="38"/>
      <c r="M20" s="44"/>
    </row>
    <row r="21" spans="2:13" ht="15" customHeight="1" thickBot="1" x14ac:dyDescent="0.25">
      <c r="B21" s="43"/>
      <c r="C21" s="35"/>
      <c r="D21" s="108"/>
      <c r="E21" s="108"/>
      <c r="F21" s="96" t="str">
        <f t="shared" si="0"/>
        <v/>
      </c>
      <c r="G21" s="97" t="str">
        <f t="shared" si="1"/>
        <v/>
      </c>
      <c r="H21" s="113"/>
      <c r="I21" s="114"/>
      <c r="J21" s="37"/>
      <c r="K21" s="38"/>
      <c r="L21" s="38"/>
      <c r="M21" s="44"/>
    </row>
    <row r="22" spans="2:13" ht="15" customHeight="1" thickBot="1" x14ac:dyDescent="0.25">
      <c r="B22" s="43"/>
      <c r="C22" s="106" t="s">
        <v>42</v>
      </c>
      <c r="D22" s="107">
        <v>0.3125</v>
      </c>
      <c r="E22" s="108">
        <v>0.39583333333333331</v>
      </c>
      <c r="F22" s="96">
        <f t="shared" si="0"/>
        <v>8.3333333333333315E-2</v>
      </c>
      <c r="G22" s="97">
        <f t="shared" si="1"/>
        <v>2</v>
      </c>
      <c r="H22" s="109" t="s">
        <v>66</v>
      </c>
      <c r="I22" s="110">
        <f>SUM(G22:G27)</f>
        <v>4.9333333333333336</v>
      </c>
      <c r="J22" s="37"/>
      <c r="K22" s="38"/>
      <c r="L22" s="38"/>
      <c r="M22" s="44"/>
    </row>
    <row r="23" spans="2:13" x14ac:dyDescent="0.2">
      <c r="B23" s="43"/>
      <c r="C23" s="35"/>
      <c r="D23" s="108">
        <v>0.40625</v>
      </c>
      <c r="E23" s="108">
        <v>0.52847222222222223</v>
      </c>
      <c r="F23" s="96">
        <f t="shared" si="0"/>
        <v>0.12222222222222223</v>
      </c>
      <c r="G23" s="97">
        <f t="shared" si="1"/>
        <v>2.9333333333333336</v>
      </c>
      <c r="H23" s="111"/>
      <c r="I23" s="112"/>
      <c r="J23" s="37"/>
      <c r="K23" s="38"/>
      <c r="L23" s="38"/>
      <c r="M23" s="44"/>
    </row>
    <row r="24" spans="2:13" x14ac:dyDescent="0.2">
      <c r="B24" s="43"/>
      <c r="C24" s="35"/>
      <c r="D24" s="108"/>
      <c r="E24" s="108"/>
      <c r="F24" s="96" t="str">
        <f t="shared" si="0"/>
        <v/>
      </c>
      <c r="G24" s="97" t="str">
        <f t="shared" si="1"/>
        <v/>
      </c>
      <c r="H24" s="111"/>
      <c r="I24" s="112"/>
      <c r="J24" s="37"/>
      <c r="K24" s="35"/>
      <c r="L24" s="35"/>
      <c r="M24" s="44"/>
    </row>
    <row r="25" spans="2:13" ht="13.5" thickBot="1" x14ac:dyDescent="0.25">
      <c r="B25" s="43"/>
      <c r="C25" s="35"/>
      <c r="D25" s="108"/>
      <c r="E25" s="108"/>
      <c r="F25" s="96" t="str">
        <f t="shared" si="0"/>
        <v/>
      </c>
      <c r="G25" s="97" t="str">
        <f t="shared" si="1"/>
        <v/>
      </c>
      <c r="H25" s="115"/>
      <c r="I25" s="112"/>
      <c r="J25" s="37"/>
      <c r="K25" s="35"/>
      <c r="L25" s="35"/>
      <c r="M25" s="44"/>
    </row>
    <row r="26" spans="2:13" ht="13.5" thickBot="1" x14ac:dyDescent="0.25">
      <c r="B26" s="43"/>
      <c r="C26" s="106" t="s">
        <v>67</v>
      </c>
      <c r="D26" s="107"/>
      <c r="E26" s="108"/>
      <c r="F26" s="96" t="str">
        <f t="shared" si="0"/>
        <v/>
      </c>
      <c r="G26" s="97" t="str">
        <f t="shared" si="1"/>
        <v/>
      </c>
      <c r="H26" s="98" t="s">
        <v>68</v>
      </c>
      <c r="I26" s="99"/>
      <c r="J26" s="38"/>
      <c r="K26" s="35"/>
      <c r="L26" s="35"/>
      <c r="M26" s="44"/>
    </row>
    <row r="27" spans="2:13" x14ac:dyDescent="0.2">
      <c r="B27" s="43"/>
      <c r="C27" s="35"/>
      <c r="D27" s="108"/>
      <c r="E27" s="108"/>
      <c r="F27" s="96"/>
      <c r="G27" s="97"/>
      <c r="H27" s="100"/>
      <c r="I27" s="101"/>
      <c r="J27" s="38"/>
      <c r="K27" s="35"/>
      <c r="L27" s="35"/>
      <c r="M27" s="44"/>
    </row>
    <row r="28" spans="2:13" ht="13.5" thickBot="1" x14ac:dyDescent="0.2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9"/>
    </row>
  </sheetData>
  <sheetProtection selectLockedCells="1"/>
  <mergeCells count="1">
    <mergeCell ref="E3:K3"/>
  </mergeCells>
  <conditionalFormatting sqref="L6 C10 C14 C18 C22 C6:E6 H7:J9 D7:E9 K13:L13 J6 K5:L5 J10:J25 H26:J27 K7:L7">
    <cfRule type="cellIs" dxfId="8" priority="12" operator="equal">
      <formula>"MB"</formula>
    </cfRule>
  </conditionalFormatting>
  <conditionalFormatting sqref="K7">
    <cfRule type="cellIs" dxfId="7" priority="6" operator="equal">
      <formula>"Bitte prüfen!"</formula>
    </cfRule>
    <cfRule type="cellIs" dxfId="6" priority="7" operator="equal">
      <formula>"Bitte prüfen!"</formula>
    </cfRule>
    <cfRule type="cellIs" dxfId="5" priority="8" operator="equal">
      <formula>"Okay!"</formula>
    </cfRule>
  </conditionalFormatting>
  <conditionalFormatting sqref="H11:I13 D10:E13">
    <cfRule type="cellIs" dxfId="4" priority="5" operator="equal">
      <formula>"MB"</formula>
    </cfRule>
  </conditionalFormatting>
  <conditionalFormatting sqref="H15:I17 D14:E17">
    <cfRule type="cellIs" dxfId="3" priority="4" operator="equal">
      <formula>"MB"</formula>
    </cfRule>
  </conditionalFormatting>
  <conditionalFormatting sqref="H19:I21 D18:E21">
    <cfRule type="cellIs" dxfId="2" priority="3" operator="equal">
      <formula>"MB"</formula>
    </cfRule>
  </conditionalFormatting>
  <conditionalFormatting sqref="H23:I25 D22:E27">
    <cfRule type="cellIs" dxfId="1" priority="2" operator="equal">
      <formula>"MB"</formula>
    </cfRule>
  </conditionalFormatting>
  <conditionalFormatting sqref="C26">
    <cfRule type="cellIs" dxfId="0" priority="1" operator="equal">
      <formula>"MB"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Eingabe</vt:lpstr>
      <vt:lpstr>Kalender Hj 2</vt:lpstr>
      <vt:lpstr>Kalender HJ 1</vt:lpstr>
      <vt:lpstr>Dienstplan 1</vt:lpstr>
      <vt:lpstr>Dienstplan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2014-12-03T17:26:11Z</dcterms:created>
  <dcterms:modified xsi:type="dcterms:W3CDTF">2022-09-15T09:03:53Z</dcterms:modified>
</cp:coreProperties>
</file>