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10.xml" ContentType="application/vnd.openxmlformats-officedocument.drawingml.chart+xml"/>
  <Override PartName="/xl/theme/theme1.xml" ContentType="application/vnd.openxmlformats-officedocument.theme+xml"/>
  <Override PartName="/xl/styles.xml" ContentType="application/vnd.openxmlformats-officedocument.spreadsheetml.styles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worksheets/sheet6.xml" ContentType="application/vnd.openxmlformats-officedocument.spreadsheetml.workshee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600" yWindow="60" windowWidth="8400" windowHeight="10305"/>
  </bookViews>
  <sheets>
    <sheet name="Fragebogen" sheetId="1" r:id="rId1"/>
    <sheet name="Rohwerte" sheetId="4" r:id="rId2"/>
    <sheet name="Auswertung (1)" sheetId="2" r:id="rId3"/>
    <sheet name="Auswertung (2)" sheetId="8" r:id="rId4"/>
    <sheet name="prozentuale Darstellung" sheetId="6" r:id="rId5"/>
    <sheet name="Vergleich" sheetId="7" r:id="rId6"/>
  </sheets>
  <calcPr calcId="125725"/>
</workbook>
</file>

<file path=xl/calcChain.xml><?xml version="1.0" encoding="utf-8"?>
<calcChain xmlns="http://schemas.openxmlformats.org/spreadsheetml/2006/main">
  <c r="C6" i="7"/>
  <c r="B6"/>
  <c r="C2"/>
  <c r="B2"/>
  <c r="B4"/>
  <c r="C4"/>
  <c r="B5"/>
  <c r="C5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C3"/>
  <c r="B3"/>
  <c r="H7" i="2"/>
  <c r="I7"/>
  <c r="H8"/>
  <c r="I8"/>
  <c r="H9"/>
  <c r="I9"/>
  <c r="H10"/>
  <c r="I10"/>
  <c r="H11"/>
  <c r="I11"/>
  <c r="H12"/>
  <c r="I12"/>
  <c r="H13"/>
  <c r="I13"/>
  <c r="H14"/>
  <c r="I14"/>
  <c r="H15"/>
  <c r="I15"/>
  <c r="H16"/>
  <c r="I16"/>
  <c r="H17"/>
  <c r="I17"/>
  <c r="H18"/>
  <c r="I18"/>
  <c r="H19"/>
  <c r="I19"/>
  <c r="H20"/>
  <c r="I20"/>
  <c r="H21"/>
  <c r="I21"/>
  <c r="H22"/>
  <c r="I22"/>
  <c r="H23"/>
  <c r="I23"/>
  <c r="H24"/>
  <c r="I24"/>
  <c r="H25"/>
  <c r="I25"/>
  <c r="H26"/>
  <c r="I26"/>
  <c r="H27"/>
  <c r="I27"/>
  <c r="H5"/>
  <c r="I5"/>
  <c r="H6"/>
  <c r="I6"/>
  <c r="I4"/>
  <c r="H4"/>
  <c r="G26" i="8"/>
  <c r="F26"/>
  <c r="E26"/>
  <c r="D26"/>
  <c r="C26"/>
  <c r="B26"/>
  <c r="G25"/>
  <c r="F25"/>
  <c r="E25"/>
  <c r="D25"/>
  <c r="C25"/>
  <c r="B25"/>
  <c r="G23"/>
  <c r="F23"/>
  <c r="E23"/>
  <c r="D23"/>
  <c r="C23"/>
  <c r="B23"/>
  <c r="G22"/>
  <c r="F22"/>
  <c r="E22"/>
  <c r="D22"/>
  <c r="D20" s="1"/>
  <c r="C22"/>
  <c r="B22"/>
  <c r="H22" s="1"/>
  <c r="G21"/>
  <c r="F21"/>
  <c r="E21"/>
  <c r="E20" s="1"/>
  <c r="D21"/>
  <c r="C21"/>
  <c r="C20" s="1"/>
  <c r="B21"/>
  <c r="G20"/>
  <c r="F20"/>
  <c r="B20"/>
  <c r="G19"/>
  <c r="F19"/>
  <c r="E19"/>
  <c r="D19"/>
  <c r="C19"/>
  <c r="B19"/>
  <c r="G18"/>
  <c r="F18"/>
  <c r="E18"/>
  <c r="D18"/>
  <c r="C18"/>
  <c r="B18"/>
  <c r="H18" s="1"/>
  <c r="G17"/>
  <c r="F17"/>
  <c r="E17"/>
  <c r="E16" s="1"/>
  <c r="D17"/>
  <c r="C17"/>
  <c r="C16" s="1"/>
  <c r="B17"/>
  <c r="G16"/>
  <c r="F16"/>
  <c r="D16"/>
  <c r="B16"/>
  <c r="G15"/>
  <c r="F15"/>
  <c r="E15"/>
  <c r="D15"/>
  <c r="C15"/>
  <c r="B15"/>
  <c r="G14"/>
  <c r="F14"/>
  <c r="E14"/>
  <c r="D14"/>
  <c r="C14"/>
  <c r="B14"/>
  <c r="H14" s="1"/>
  <c r="G13"/>
  <c r="F13"/>
  <c r="E13"/>
  <c r="E12" s="1"/>
  <c r="D13"/>
  <c r="C13"/>
  <c r="C12" s="1"/>
  <c r="B13"/>
  <c r="G12"/>
  <c r="F12"/>
  <c r="D12"/>
  <c r="B12"/>
  <c r="G11"/>
  <c r="F11"/>
  <c r="E11"/>
  <c r="D11"/>
  <c r="C11"/>
  <c r="B11"/>
  <c r="G10"/>
  <c r="F10"/>
  <c r="E10"/>
  <c r="D10"/>
  <c r="C10"/>
  <c r="B10"/>
  <c r="H10" s="1"/>
  <c r="G9"/>
  <c r="F9"/>
  <c r="E9"/>
  <c r="E8" s="1"/>
  <c r="D9"/>
  <c r="C9"/>
  <c r="C8" s="1"/>
  <c r="B9"/>
  <c r="G8"/>
  <c r="F8"/>
  <c r="D8"/>
  <c r="B8"/>
  <c r="G7"/>
  <c r="F7"/>
  <c r="E7"/>
  <c r="D7"/>
  <c r="C7"/>
  <c r="B7"/>
  <c r="G6"/>
  <c r="F6"/>
  <c r="E6"/>
  <c r="D6"/>
  <c r="C6"/>
  <c r="B6"/>
  <c r="H6" s="1"/>
  <c r="G5"/>
  <c r="F5"/>
  <c r="E5"/>
  <c r="E4" s="1"/>
  <c r="D5"/>
  <c r="C5"/>
  <c r="B5"/>
  <c r="G4"/>
  <c r="F4"/>
  <c r="D4"/>
  <c r="C4"/>
  <c r="B4"/>
  <c r="A3"/>
  <c r="G1"/>
  <c r="F1"/>
  <c r="E1"/>
  <c r="D1"/>
  <c r="C1"/>
  <c r="B1"/>
  <c r="G8" i="2"/>
  <c r="G9"/>
  <c r="G10"/>
  <c r="G11"/>
  <c r="G12"/>
  <c r="G13"/>
  <c r="G14"/>
  <c r="G15"/>
  <c r="G16"/>
  <c r="G17"/>
  <c r="G18"/>
  <c r="G19"/>
  <c r="G20"/>
  <c r="G21"/>
  <c r="G22"/>
  <c r="G23"/>
  <c r="G25"/>
  <c r="B24" i="6" s="1"/>
  <c r="G26" i="2"/>
  <c r="G4"/>
  <c r="B12" i="4"/>
  <c r="B13"/>
  <c r="B14"/>
  <c r="B15"/>
  <c r="B16"/>
  <c r="B17"/>
  <c r="B18"/>
  <c r="B19"/>
  <c r="B20"/>
  <c r="B21"/>
  <c r="B22"/>
  <c r="B23"/>
  <c r="B8"/>
  <c r="AK24"/>
  <c r="AJ24"/>
  <c r="AI24"/>
  <c r="AH24"/>
  <c r="AG24"/>
  <c r="AF24"/>
  <c r="AE24"/>
  <c r="AD24"/>
  <c r="AC24"/>
  <c r="AB24"/>
  <c r="AA24"/>
  <c r="Z24"/>
  <c r="Y24"/>
  <c r="X24"/>
  <c r="W24"/>
  <c r="V24"/>
  <c r="U24"/>
  <c r="T24"/>
  <c r="S24"/>
  <c r="R24"/>
  <c r="Q24"/>
  <c r="P24"/>
  <c r="O24"/>
  <c r="N24"/>
  <c r="M24"/>
  <c r="L24"/>
  <c r="K24"/>
  <c r="J24"/>
  <c r="I24"/>
  <c r="H24"/>
  <c r="AK20"/>
  <c r="AJ20"/>
  <c r="AI20"/>
  <c r="AH20"/>
  <c r="AG20"/>
  <c r="AF20"/>
  <c r="AE20"/>
  <c r="AD20"/>
  <c r="AC20"/>
  <c r="AB20"/>
  <c r="AA20"/>
  <c r="Z20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C20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16"/>
  <c r="AK12"/>
  <c r="AJ12"/>
  <c r="AI12"/>
  <c r="AH12"/>
  <c r="AG12"/>
  <c r="AF12"/>
  <c r="AE12"/>
  <c r="AD12"/>
  <c r="AC12"/>
  <c r="AB12"/>
  <c r="AA12"/>
  <c r="Z12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12"/>
  <c r="C12"/>
  <c r="AK8"/>
  <c r="AJ8"/>
  <c r="AI8"/>
  <c r="AH8"/>
  <c r="AG8"/>
  <c r="AF8"/>
  <c r="AE8"/>
  <c r="AD8"/>
  <c r="AC8"/>
  <c r="AB8"/>
  <c r="AA8"/>
  <c r="Z8"/>
  <c r="Y8"/>
  <c r="X8"/>
  <c r="W8"/>
  <c r="V8"/>
  <c r="U8"/>
  <c r="T8"/>
  <c r="S8"/>
  <c r="R8"/>
  <c r="Q8"/>
  <c r="P8"/>
  <c r="O8"/>
  <c r="N8"/>
  <c r="M8"/>
  <c r="L8"/>
  <c r="K8"/>
  <c r="J8"/>
  <c r="I8"/>
  <c r="H8"/>
  <c r="G8"/>
  <c r="F8"/>
  <c r="E8"/>
  <c r="D8"/>
  <c r="C8"/>
  <c r="B4"/>
  <c r="H4"/>
  <c r="I4"/>
  <c r="J4"/>
  <c r="K4"/>
  <c r="L4"/>
  <c r="M4"/>
  <c r="N4"/>
  <c r="O4"/>
  <c r="P4"/>
  <c r="Q4"/>
  <c r="R4"/>
  <c r="S4"/>
  <c r="T4"/>
  <c r="U4"/>
  <c r="V4"/>
  <c r="W4"/>
  <c r="X4"/>
  <c r="Y4"/>
  <c r="Z4"/>
  <c r="AA4"/>
  <c r="AB4"/>
  <c r="AC4"/>
  <c r="AD4"/>
  <c r="AE4"/>
  <c r="AF4"/>
  <c r="AG4"/>
  <c r="AH4"/>
  <c r="AI4"/>
  <c r="AJ4"/>
  <c r="AK4"/>
  <c r="G4"/>
  <c r="F4"/>
  <c r="E4"/>
  <c r="D4"/>
  <c r="C4"/>
  <c r="B10" i="6"/>
  <c r="B9"/>
  <c r="B8"/>
  <c r="B11" i="4"/>
  <c r="B10"/>
  <c r="B9"/>
  <c r="B6"/>
  <c r="B7"/>
  <c r="H26" i="8" l="1"/>
  <c r="H7"/>
  <c r="H11"/>
  <c r="H15"/>
  <c r="H19"/>
  <c r="H23"/>
  <c r="H4"/>
  <c r="H8"/>
  <c r="H12"/>
  <c r="H16"/>
  <c r="H20"/>
  <c r="H5"/>
  <c r="H9"/>
  <c r="H13"/>
  <c r="H17"/>
  <c r="H21"/>
  <c r="H25"/>
  <c r="A6" i="4"/>
  <c r="A6" i="8" s="1"/>
  <c r="A7" i="4"/>
  <c r="A7" i="8" s="1"/>
  <c r="A8" i="4"/>
  <c r="A8" i="8" s="1"/>
  <c r="A9" i="4"/>
  <c r="A9" i="8" s="1"/>
  <c r="A10" i="4"/>
  <c r="A10" i="8" s="1"/>
  <c r="A11" i="4"/>
  <c r="A11" i="8" s="1"/>
  <c r="A12" i="4"/>
  <c r="A12" i="8" s="1"/>
  <c r="A13" i="4"/>
  <c r="A13" i="8" s="1"/>
  <c r="A14" i="4"/>
  <c r="A14" i="8" s="1"/>
  <c r="A15" i="4"/>
  <c r="A15" i="8" s="1"/>
  <c r="A16" i="4"/>
  <c r="A16" i="8" s="1"/>
  <c r="A17" i="4"/>
  <c r="A17" i="8" s="1"/>
  <c r="A18" i="4"/>
  <c r="A18" i="8" s="1"/>
  <c r="A19" i="4"/>
  <c r="A19" i="8" s="1"/>
  <c r="A20" i="4"/>
  <c r="A20" i="8" s="1"/>
  <c r="A21" i="4"/>
  <c r="A21" i="8" s="1"/>
  <c r="A22" i="4"/>
  <c r="A22" i="8" s="1"/>
  <c r="A23" i="4"/>
  <c r="A23" i="8" s="1"/>
  <c r="A24" i="4"/>
  <c r="A24" i="8" s="1"/>
  <c r="A25" i="4"/>
  <c r="A25" i="8" s="1"/>
  <c r="A26" i="4"/>
  <c r="A26" i="8" s="1"/>
  <c r="A27" i="4"/>
  <c r="A27" i="8" s="1"/>
  <c r="A4" i="4"/>
  <c r="A4" i="8" s="1"/>
  <c r="A5" i="4"/>
  <c r="A5" i="8" s="1"/>
  <c r="V28" i="4"/>
  <c r="W28"/>
  <c r="X28"/>
  <c r="Y28"/>
  <c r="Z28"/>
  <c r="AA28"/>
  <c r="AB28"/>
  <c r="AC28"/>
  <c r="AD28"/>
  <c r="AE28"/>
  <c r="AF28"/>
  <c r="AG28"/>
  <c r="AH28"/>
  <c r="AI28"/>
  <c r="AJ28"/>
  <c r="AK28"/>
  <c r="A13" i="2"/>
  <c r="U28" i="4"/>
  <c r="T28"/>
  <c r="S28"/>
  <c r="R28"/>
  <c r="Q28"/>
  <c r="P28"/>
  <c r="O28"/>
  <c r="N28"/>
  <c r="M28"/>
  <c r="L28"/>
  <c r="K28"/>
  <c r="J28"/>
  <c r="I28"/>
  <c r="H28"/>
  <c r="A17" i="6" l="1"/>
  <c r="A16" i="7" s="1"/>
  <c r="A17" i="2"/>
  <c r="A16" i="6" s="1"/>
  <c r="A15" i="7" s="1"/>
  <c r="A18" i="2"/>
  <c r="A19"/>
  <c r="A18" i="6" s="1"/>
  <c r="A17" i="7" s="1"/>
  <c r="A20" i="2"/>
  <c r="A19" i="6" s="1"/>
  <c r="A18" i="7" s="1"/>
  <c r="A21" i="2"/>
  <c r="A20" i="6" s="1"/>
  <c r="A19" i="7" s="1"/>
  <c r="A22" i="2"/>
  <c r="A21" i="6" s="1"/>
  <c r="A20" i="7" s="1"/>
  <c r="A23" i="2"/>
  <c r="A22" i="6" s="1"/>
  <c r="A21" i="7" s="1"/>
  <c r="A24" i="2"/>
  <c r="A23" i="6" s="1"/>
  <c r="A22" i="7" s="1"/>
  <c r="A25" i="2"/>
  <c r="A24" i="6" s="1"/>
  <c r="A23" i="7" s="1"/>
  <c r="A26" i="2"/>
  <c r="A25" i="6" s="1"/>
  <c r="A24" i="7" s="1"/>
  <c r="A27" i="2"/>
  <c r="A26" i="6" s="1"/>
  <c r="A25" i="7" s="1"/>
  <c r="G27" i="4"/>
  <c r="F27"/>
  <c r="E27"/>
  <c r="D27"/>
  <c r="C27"/>
  <c r="G26"/>
  <c r="F26" i="2" s="1"/>
  <c r="F26" i="4"/>
  <c r="E26" i="2" s="1"/>
  <c r="E26" i="4"/>
  <c r="D26" i="2" s="1"/>
  <c r="D26" i="4"/>
  <c r="C26" i="2" s="1"/>
  <c r="C26" i="4"/>
  <c r="G25"/>
  <c r="F25" i="2" s="1"/>
  <c r="F25" i="4"/>
  <c r="E25" i="2" s="1"/>
  <c r="E25" i="4"/>
  <c r="D25" i="2" s="1"/>
  <c r="D25" i="4"/>
  <c r="C25" i="2" s="1"/>
  <c r="C25" i="4"/>
  <c r="G23"/>
  <c r="F23" i="2" s="1"/>
  <c r="F23" i="4"/>
  <c r="E23" i="2" s="1"/>
  <c r="E23" i="4"/>
  <c r="D23" i="2" s="1"/>
  <c r="D23" i="4"/>
  <c r="C23" i="2" s="1"/>
  <c r="C23" i="4"/>
  <c r="G22"/>
  <c r="F22" i="2" s="1"/>
  <c r="F22" i="4"/>
  <c r="E22" i="2" s="1"/>
  <c r="E22" i="4"/>
  <c r="D22" i="2" s="1"/>
  <c r="D22" i="4"/>
  <c r="C22" i="2" s="1"/>
  <c r="C22" i="4"/>
  <c r="G21"/>
  <c r="F21" i="2" s="1"/>
  <c r="F20" s="1"/>
  <c r="F21" i="4"/>
  <c r="E21" i="2" s="1"/>
  <c r="E21" i="4"/>
  <c r="D21" i="2" s="1"/>
  <c r="D21" i="4"/>
  <c r="C21" i="2" s="1"/>
  <c r="C21" i="4"/>
  <c r="G19"/>
  <c r="F19" i="2" s="1"/>
  <c r="F19" i="4"/>
  <c r="E19" i="2" s="1"/>
  <c r="E19" i="4"/>
  <c r="D19" i="2" s="1"/>
  <c r="D19" i="4"/>
  <c r="C19" i="2" s="1"/>
  <c r="C19" i="4"/>
  <c r="G18"/>
  <c r="F18" i="2" s="1"/>
  <c r="F18" i="4"/>
  <c r="E18" i="2" s="1"/>
  <c r="E18" i="4"/>
  <c r="D18" i="2" s="1"/>
  <c r="D18" i="4"/>
  <c r="C18" i="2" s="1"/>
  <c r="C18" i="4"/>
  <c r="G17"/>
  <c r="F17" i="2" s="1"/>
  <c r="F17" i="4"/>
  <c r="E17" i="2" s="1"/>
  <c r="E16" s="1"/>
  <c r="E17" i="4"/>
  <c r="D17" i="2" s="1"/>
  <c r="C17" i="4"/>
  <c r="G15"/>
  <c r="F15"/>
  <c r="E15"/>
  <c r="D15"/>
  <c r="C15"/>
  <c r="B14" i="6" s="1"/>
  <c r="G14" i="4"/>
  <c r="F14"/>
  <c r="E14"/>
  <c r="D14"/>
  <c r="C14"/>
  <c r="G13"/>
  <c r="F13"/>
  <c r="E13"/>
  <c r="D13"/>
  <c r="C13" i="2" s="1"/>
  <c r="C13" i="4"/>
  <c r="A7" i="2"/>
  <c r="A9"/>
  <c r="A8" i="6" s="1"/>
  <c r="A7" i="7" s="1"/>
  <c r="A12" i="6"/>
  <c r="A11" i="7" s="1"/>
  <c r="A14" i="2"/>
  <c r="A13" i="6" s="1"/>
  <c r="A12" i="7" s="1"/>
  <c r="A11" i="2"/>
  <c r="A15"/>
  <c r="A4"/>
  <c r="A3" i="6" s="1"/>
  <c r="A2" i="7" s="1"/>
  <c r="B15" i="2"/>
  <c r="C15"/>
  <c r="D15"/>
  <c r="E15"/>
  <c r="F15"/>
  <c r="G7" i="4"/>
  <c r="F7" i="2" s="1"/>
  <c r="F7" i="4"/>
  <c r="E7" i="2" s="1"/>
  <c r="E7" i="4"/>
  <c r="D7" i="2" s="1"/>
  <c r="D7" i="4"/>
  <c r="C7" i="2" s="1"/>
  <c r="C7" i="4"/>
  <c r="C11"/>
  <c r="D11"/>
  <c r="C11" i="2" s="1"/>
  <c r="E11" i="4"/>
  <c r="D11" i="2" s="1"/>
  <c r="F11" i="4"/>
  <c r="E11" i="2" s="1"/>
  <c r="G11" i="4"/>
  <c r="F11" i="2" s="1"/>
  <c r="G1"/>
  <c r="B1"/>
  <c r="C1"/>
  <c r="D1"/>
  <c r="E1"/>
  <c r="F1"/>
  <c r="C6" i="4"/>
  <c r="D6"/>
  <c r="C6" i="2" s="1"/>
  <c r="E6" i="4"/>
  <c r="D6" i="2" s="1"/>
  <c r="F6" i="4"/>
  <c r="E6" i="2" s="1"/>
  <c r="G6" i="4"/>
  <c r="F6" i="2" s="1"/>
  <c r="C9" i="4"/>
  <c r="D9"/>
  <c r="C9" i="2" s="1"/>
  <c r="C8" s="1"/>
  <c r="E9" i="4"/>
  <c r="D9" i="2" s="1"/>
  <c r="F9" i="4"/>
  <c r="E9" i="2" s="1"/>
  <c r="E8" s="1"/>
  <c r="G9" i="4"/>
  <c r="F9" i="2" s="1"/>
  <c r="C10" i="4"/>
  <c r="D10"/>
  <c r="C10" i="2" s="1"/>
  <c r="E10" i="4"/>
  <c r="D10" i="2" s="1"/>
  <c r="F10" i="4"/>
  <c r="E10" i="2" s="1"/>
  <c r="G10" i="4"/>
  <c r="F10" i="2" s="1"/>
  <c r="D13"/>
  <c r="F13"/>
  <c r="F12" s="1"/>
  <c r="B14"/>
  <c r="C14"/>
  <c r="D14"/>
  <c r="E14"/>
  <c r="F14"/>
  <c r="C5" i="4"/>
  <c r="D5"/>
  <c r="C5" i="2" s="1"/>
  <c r="C4" s="1"/>
  <c r="E5" i="4"/>
  <c r="D5" i="2" s="1"/>
  <c r="F5" i="4"/>
  <c r="E5" i="2" s="1"/>
  <c r="E4" s="1"/>
  <c r="G5" i="4"/>
  <c r="F5" i="2" s="1"/>
  <c r="F4" s="1"/>
  <c r="A5"/>
  <c r="A4" i="6" s="1"/>
  <c r="A3" i="7" s="1"/>
  <c r="A6" i="2"/>
  <c r="A5" i="6" s="1"/>
  <c r="A4" i="7" s="1"/>
  <c r="A8" i="2"/>
  <c r="A7" i="6" s="1"/>
  <c r="A6" i="7" s="1"/>
  <c r="A10" i="2"/>
  <c r="A9" i="6" s="1"/>
  <c r="A8" i="7" s="1"/>
  <c r="A12" i="2"/>
  <c r="A11" i="6" s="1"/>
  <c r="A10" i="7" s="1"/>
  <c r="A16" i="2"/>
  <c r="A15" i="6" s="1"/>
  <c r="A14" i="7" s="1"/>
  <c r="A3" i="2"/>
  <c r="A2" i="6" s="1"/>
  <c r="A1" i="7" s="1"/>
  <c r="C24" i="4" l="1"/>
  <c r="B27"/>
  <c r="G27" i="8" s="1"/>
  <c r="B27"/>
  <c r="F27" i="2"/>
  <c r="G24" i="4"/>
  <c r="F27" i="8"/>
  <c r="F24" s="1"/>
  <c r="E27" i="2"/>
  <c r="E27" i="8"/>
  <c r="E24" s="1"/>
  <c r="F24" i="4"/>
  <c r="D27" i="2"/>
  <c r="D24" s="1"/>
  <c r="D27" i="8"/>
  <c r="D24" s="1"/>
  <c r="E24" i="4"/>
  <c r="C27" i="2"/>
  <c r="C24" s="1"/>
  <c r="D24" i="4"/>
  <c r="C27" i="8"/>
  <c r="C24" s="1"/>
  <c r="D4" i="2"/>
  <c r="D20"/>
  <c r="E24"/>
  <c r="F8"/>
  <c r="F16"/>
  <c r="C20"/>
  <c r="C12"/>
  <c r="D12"/>
  <c r="D8"/>
  <c r="D16"/>
  <c r="E20"/>
  <c r="F24"/>
  <c r="B26" i="4"/>
  <c r="B25"/>
  <c r="B5"/>
  <c r="G5" i="2" s="1"/>
  <c r="B4" i="6" s="1"/>
  <c r="B7" i="2"/>
  <c r="G7"/>
  <c r="B6" i="6" s="1"/>
  <c r="B18" i="2"/>
  <c r="B17" i="6"/>
  <c r="B21" i="2"/>
  <c r="B20" i="6"/>
  <c r="B23" i="2"/>
  <c r="B22" i="6"/>
  <c r="B26" i="2"/>
  <c r="B25" i="6"/>
  <c r="B13"/>
  <c r="B6" i="2"/>
  <c r="G6"/>
  <c r="B5" i="6" s="1"/>
  <c r="B17" i="2"/>
  <c r="B9"/>
  <c r="B11"/>
  <c r="B19"/>
  <c r="B18" i="6"/>
  <c r="B22" i="2"/>
  <c r="B21" i="6"/>
  <c r="B25" i="2"/>
  <c r="B27"/>
  <c r="B5"/>
  <c r="B10"/>
  <c r="A14" i="6"/>
  <c r="A13" i="7" s="1"/>
  <c r="A10" i="6"/>
  <c r="A9" i="7" s="1"/>
  <c r="A6" i="6"/>
  <c r="A5" i="7" s="1"/>
  <c r="E13" i="2"/>
  <c r="E12" s="1"/>
  <c r="B12" i="6"/>
  <c r="B13" i="2"/>
  <c r="H27" i="8" l="1"/>
  <c r="B24"/>
  <c r="H24" s="1"/>
  <c r="G27" i="2"/>
  <c r="B26" i="6" s="1"/>
  <c r="B24" i="4"/>
  <c r="B8" i="2"/>
  <c r="B20"/>
  <c r="B4"/>
  <c r="B24"/>
  <c r="B12"/>
  <c r="B16"/>
  <c r="D17" i="4"/>
  <c r="B16" i="6" s="1"/>
  <c r="G24" i="2" l="1"/>
  <c r="G24" i="8"/>
  <c r="C17" i="2"/>
  <c r="C16" l="1"/>
</calcChain>
</file>

<file path=xl/sharedStrings.xml><?xml version="1.0" encoding="utf-8"?>
<sst xmlns="http://schemas.openxmlformats.org/spreadsheetml/2006/main" count="52" uniqueCount="47">
  <si>
    <t>JAA</t>
  </si>
  <si>
    <t>JA</t>
  </si>
  <si>
    <t>?</t>
  </si>
  <si>
    <t>NÖ</t>
  </si>
  <si>
    <t>NÖÖ</t>
  </si>
  <si>
    <t>Wenn es Probleme gibt, werden sie diskutiert.</t>
  </si>
  <si>
    <t>Ich fühle mich wohl in der Klassengemeinschaft.</t>
  </si>
  <si>
    <t>Ich habe viele Freunde in der Klasse.</t>
  </si>
  <si>
    <t>Wir helfen uns gegenseitig.</t>
  </si>
  <si>
    <t>Anzahl der Nennungen</t>
  </si>
  <si>
    <t xml:space="preserve">Bewertungen der Kinder </t>
  </si>
  <si>
    <t>Ø</t>
  </si>
  <si>
    <t>JJ</t>
  </si>
  <si>
    <t>J</t>
  </si>
  <si>
    <t>K</t>
  </si>
  <si>
    <t>L</t>
  </si>
  <si>
    <t>Naja</t>
  </si>
  <si>
    <t>Differenzen</t>
  </si>
  <si>
    <t>Wenn ich mich melde, komme ich auch meistens dran</t>
  </si>
  <si>
    <t>Unterricht</t>
  </si>
  <si>
    <t>Der Unterricht ist abwechslungsreich.</t>
  </si>
  <si>
    <t>Meistens ist es während des Unterrichts leise</t>
  </si>
  <si>
    <t>Hausaufgaben</t>
  </si>
  <si>
    <t>Die Hausaufgabenmenge ist genau richtig.</t>
  </si>
  <si>
    <t>Ich schaffe alle Hausaufgaben vollständig.</t>
  </si>
  <si>
    <t>Ich arbeite bei den Hausaufgaben selbstständig.</t>
  </si>
  <si>
    <t>Gemeinschaft</t>
  </si>
  <si>
    <t>Jeder darf Fehler machen, ohne ausgelacht zu werden</t>
  </si>
  <si>
    <t>Ich gehe gerne in die Schule</t>
  </si>
  <si>
    <t>Ich kann mich beim Lernen gut konzentrieren.</t>
  </si>
  <si>
    <t>Streit und Probleme</t>
  </si>
  <si>
    <t>Wir gehen friedlich miteinander um.</t>
  </si>
  <si>
    <t>Bei uns wird niemand gemobbt oder ausgeschlossen.</t>
  </si>
  <si>
    <t>Meine Leistung</t>
  </si>
  <si>
    <t>Ich bringe mich im Unterricht ein, so gut ich kann.</t>
  </si>
  <si>
    <t>Alle Themen des Unterrichts fallen mir leicht.</t>
  </si>
  <si>
    <t>Ich bin sehr zufrieden mit meiner Leistung.</t>
  </si>
  <si>
    <t>Fragebogen für Klasse 4a, 
Name ____________________ (freiwillig)</t>
  </si>
  <si>
    <t>Meine Klasse und ich</t>
  </si>
  <si>
    <t>LL</t>
  </si>
  <si>
    <t>Jeder darf sagen, was ihm auf dem Herzen liegt.</t>
  </si>
  <si>
    <t>*</t>
  </si>
  <si>
    <t>*Anmerkung zur Berechnung: (Auswertung!G5+2)/4</t>
  </si>
  <si>
    <t>Mit dieser Formel werden negative Werte vermieden (Mittelwert +2), damit muss der Grundwert (eigentlich 2) auf 4 angehoben werden (/4).
Der Mittelwert -2 bedeutet demnach 0 %</t>
  </si>
  <si>
    <t>MW</t>
  </si>
  <si>
    <t>Vergleich +/-</t>
  </si>
  <si>
    <t>Vergleich</t>
  </si>
</sst>
</file>

<file path=xl/styles.xml><?xml version="1.0" encoding="utf-8"?>
<styleSheet xmlns="http://schemas.openxmlformats.org/spreadsheetml/2006/main">
  <fonts count="21">
    <font>
      <sz val="10"/>
      <color theme="1"/>
      <name val="Arial Narrow"/>
      <family val="2"/>
    </font>
    <font>
      <b/>
      <sz val="10"/>
      <color theme="1"/>
      <name val="Arial Narrow"/>
      <family val="2"/>
    </font>
    <font>
      <sz val="10"/>
      <color theme="1"/>
      <name val="Arial Narrow"/>
      <family val="2"/>
    </font>
    <font>
      <b/>
      <sz val="10"/>
      <color theme="0"/>
      <name val="Arial Narrow"/>
      <family val="2"/>
    </font>
    <font>
      <b/>
      <sz val="18"/>
      <color theme="5" tint="-0.249977111117893"/>
      <name val="Calibri"/>
      <family val="2"/>
      <scheme val="minor"/>
    </font>
    <font>
      <sz val="10"/>
      <name val="Arial Narrow"/>
      <family val="2"/>
    </font>
    <font>
      <sz val="10"/>
      <color theme="1"/>
      <name val="Arial Rounded MT Bold"/>
      <family val="2"/>
    </font>
    <font>
      <b/>
      <sz val="11"/>
      <color theme="1"/>
      <name val="Calibri"/>
      <family val="2"/>
      <scheme val="minor"/>
    </font>
    <font>
      <b/>
      <sz val="24"/>
      <color rgb="FF00B050"/>
      <name val="Wingdings"/>
      <charset val="2"/>
    </font>
    <font>
      <b/>
      <sz val="24"/>
      <color rgb="FF0070C0"/>
      <name val="Wingdings"/>
      <charset val="2"/>
    </font>
    <font>
      <b/>
      <sz val="24"/>
      <color rgb="FFFF0000"/>
      <name val="Wingdings"/>
      <charset val="2"/>
    </font>
    <font>
      <b/>
      <sz val="12"/>
      <color rgb="FF00B050"/>
      <name val="Calibri"/>
      <family val="2"/>
      <scheme val="minor"/>
    </font>
    <font>
      <b/>
      <sz val="12"/>
      <color rgb="FF0070C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28"/>
      <color theme="1"/>
      <name val="Wingdings"/>
      <charset val="2"/>
    </font>
    <font>
      <b/>
      <sz val="28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1"/>
      <color theme="1"/>
      <name val="Arial Narrow"/>
      <family val="2"/>
    </font>
    <font>
      <sz val="12"/>
      <color theme="1"/>
      <name val="Arial Narrow"/>
      <family val="2"/>
    </font>
    <font>
      <sz val="11"/>
      <color theme="1"/>
      <name val="Arial Narrow"/>
      <family val="2"/>
    </font>
    <font>
      <b/>
      <sz val="10"/>
      <name val="Arial Narrow"/>
      <family val="2"/>
    </font>
  </fonts>
  <fills count="8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2" tint="-0.249977111117893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9" fontId="2" fillId="0" borderId="0" applyFont="0" applyFill="0" applyBorder="0" applyAlignment="0" applyProtection="0"/>
  </cellStyleXfs>
  <cellXfs count="49">
    <xf numFmtId="0" fontId="0" fillId="0" borderId="0" xfId="0"/>
    <xf numFmtId="0" fontId="0" fillId="0" borderId="1" xfId="0" applyBorder="1" applyAlignment="1">
      <alignment vertical="center"/>
    </xf>
    <xf numFmtId="0" fontId="3" fillId="5" borderId="0" xfId="0" applyFont="1" applyFill="1"/>
    <xf numFmtId="9" fontId="0" fillId="0" borderId="0" xfId="1" applyNumberFormat="1" applyFont="1"/>
    <xf numFmtId="0" fontId="4" fillId="2" borderId="1" xfId="0" applyFont="1" applyFill="1" applyBorder="1" applyAlignment="1">
      <alignment vertical="center"/>
    </xf>
    <xf numFmtId="0" fontId="5" fillId="0" borderId="0" xfId="0" applyFont="1" applyFill="1"/>
    <xf numFmtId="0" fontId="0" fillId="2" borderId="0" xfId="0" applyFill="1"/>
    <xf numFmtId="0" fontId="1" fillId="4" borderId="1" xfId="0" applyFont="1" applyFill="1" applyBorder="1" applyAlignment="1">
      <alignment horizontal="center" vertical="center"/>
    </xf>
    <xf numFmtId="0" fontId="8" fillId="3" borderId="1" xfId="0" applyFont="1" applyFill="1" applyBorder="1" applyAlignment="1">
      <alignment horizontal="center" vertical="center"/>
    </xf>
    <xf numFmtId="0" fontId="9" fillId="3" borderId="1" xfId="0" applyFont="1" applyFill="1" applyBorder="1" applyAlignment="1">
      <alignment horizontal="center" vertical="center"/>
    </xf>
    <xf numFmtId="0" fontId="10" fillId="3" borderId="1" xfId="0" applyFont="1" applyFill="1" applyBorder="1" applyAlignment="1">
      <alignment horizontal="center" vertical="center"/>
    </xf>
    <xf numFmtId="0" fontId="11" fillId="0" borderId="1" xfId="0" applyFont="1" applyBorder="1" applyAlignment="1">
      <alignment horizontal="center" vertical="center"/>
    </xf>
    <xf numFmtId="0" fontId="12" fillId="0" borderId="1" xfId="0" applyFont="1" applyBorder="1" applyAlignment="1">
      <alignment horizontal="center" vertical="center"/>
    </xf>
    <xf numFmtId="0" fontId="13" fillId="0" borderId="1" xfId="0" applyFont="1" applyBorder="1" applyAlignment="1">
      <alignment horizontal="center" vertical="center"/>
    </xf>
    <xf numFmtId="0" fontId="16" fillId="0" borderId="1" xfId="0" applyFont="1" applyBorder="1" applyAlignment="1">
      <alignment vertical="center"/>
    </xf>
    <xf numFmtId="0" fontId="16" fillId="0" borderId="1" xfId="0" applyFont="1" applyBorder="1" applyAlignment="1">
      <alignment vertical="center" wrapText="1"/>
    </xf>
    <xf numFmtId="0" fontId="0" fillId="3" borderId="1" xfId="0" applyNumberFormat="1" applyFill="1" applyBorder="1" applyAlignment="1">
      <alignment vertical="center"/>
    </xf>
    <xf numFmtId="0" fontId="17" fillId="2" borderId="1" xfId="0" applyFont="1" applyFill="1" applyBorder="1" applyAlignment="1">
      <alignment vertical="center"/>
    </xf>
    <xf numFmtId="0" fontId="0" fillId="0" borderId="0" xfId="0" applyAlignment="1">
      <alignment vertical="center"/>
    </xf>
    <xf numFmtId="0" fontId="0" fillId="0" borderId="0" xfId="0" applyBorder="1" applyAlignment="1">
      <alignment vertical="center"/>
    </xf>
    <xf numFmtId="0" fontId="14" fillId="0" borderId="0" xfId="0" applyFont="1" applyBorder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0" fontId="15" fillId="0" borderId="0" xfId="0" applyFont="1" applyBorder="1" applyAlignment="1">
      <alignment horizontal="center" vertical="center"/>
    </xf>
    <xf numFmtId="0" fontId="16" fillId="0" borderId="0" xfId="0" applyFont="1" applyBorder="1" applyAlignment="1">
      <alignment vertical="center"/>
    </xf>
    <xf numFmtId="0" fontId="16" fillId="0" borderId="0" xfId="0" applyFont="1" applyBorder="1" applyAlignment="1">
      <alignment vertical="center" wrapText="1"/>
    </xf>
    <xf numFmtId="0" fontId="0" fillId="0" borderId="0" xfId="0" applyBorder="1"/>
    <xf numFmtId="0" fontId="7" fillId="0" borderId="7" xfId="0" applyFont="1" applyBorder="1" applyAlignment="1">
      <alignment vertical="center" wrapText="1"/>
    </xf>
    <xf numFmtId="0" fontId="18" fillId="2" borderId="1" xfId="0" applyFont="1" applyFill="1" applyBorder="1" applyAlignment="1">
      <alignment horizontal="center" vertical="center"/>
    </xf>
    <xf numFmtId="0" fontId="6" fillId="3" borderId="4" xfId="0" applyFont="1" applyFill="1" applyBorder="1" applyAlignment="1">
      <alignment horizontal="center" vertical="center"/>
    </xf>
    <xf numFmtId="0" fontId="19" fillId="0" borderId="1" xfId="0" applyFont="1" applyBorder="1" applyAlignment="1">
      <alignment vertical="center"/>
    </xf>
    <xf numFmtId="0" fontId="20" fillId="2" borderId="0" xfId="0" applyFont="1" applyFill="1"/>
    <xf numFmtId="0" fontId="0" fillId="7" borderId="0" xfId="0" applyFill="1"/>
    <xf numFmtId="0" fontId="1" fillId="7" borderId="0" xfId="0" applyFont="1" applyFill="1"/>
    <xf numFmtId="0" fontId="0" fillId="7" borderId="0" xfId="0" applyFill="1" applyAlignment="1">
      <alignment vertical="top" wrapText="1"/>
    </xf>
    <xf numFmtId="0" fontId="0" fillId="0" borderId="1" xfId="0" applyBorder="1" applyAlignment="1" applyProtection="1">
      <alignment vertical="center"/>
      <protection locked="0"/>
    </xf>
    <xf numFmtId="1" fontId="0" fillId="0" borderId="1" xfId="0" applyNumberFormat="1" applyBorder="1" applyAlignment="1" applyProtection="1">
      <alignment vertical="center"/>
      <protection locked="0"/>
    </xf>
    <xf numFmtId="0" fontId="0" fillId="0" borderId="1" xfId="0" applyFill="1" applyBorder="1" applyAlignment="1" applyProtection="1">
      <alignment vertical="center"/>
      <protection locked="0"/>
    </xf>
    <xf numFmtId="0" fontId="0" fillId="0" borderId="1" xfId="0" applyFont="1" applyFill="1" applyBorder="1" applyAlignment="1" applyProtection="1">
      <alignment vertical="center"/>
      <protection locked="0"/>
    </xf>
    <xf numFmtId="0" fontId="0" fillId="0" borderId="2" xfId="0" applyBorder="1" applyAlignment="1" applyProtection="1">
      <alignment vertical="center"/>
      <protection locked="0"/>
    </xf>
    <xf numFmtId="0" fontId="1" fillId="4" borderId="2" xfId="0" applyFont="1" applyFill="1" applyBorder="1" applyAlignment="1">
      <alignment horizontal="center" vertical="center"/>
    </xf>
    <xf numFmtId="0" fontId="1" fillId="4" borderId="3" xfId="0" applyFont="1" applyFill="1" applyBorder="1" applyAlignment="1">
      <alignment horizontal="center" vertical="center"/>
    </xf>
    <xf numFmtId="0" fontId="1" fillId="4" borderId="4" xfId="0" applyFont="1" applyFill="1" applyBorder="1" applyAlignment="1">
      <alignment horizontal="center" vertical="center"/>
    </xf>
    <xf numFmtId="0" fontId="17" fillId="6" borderId="5" xfId="0" applyFont="1" applyFill="1" applyBorder="1" applyAlignment="1">
      <alignment horizontal="center" vertical="center"/>
    </xf>
    <xf numFmtId="0" fontId="17" fillId="6" borderId="6" xfId="0" applyFont="1" applyFill="1" applyBorder="1" applyAlignment="1">
      <alignment horizontal="center" vertical="center"/>
    </xf>
    <xf numFmtId="0" fontId="19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/>
    <xf numFmtId="0" fontId="0" fillId="3" borderId="4" xfId="0" applyFill="1" applyBorder="1" applyAlignment="1">
      <alignment horizontal="center" vertical="center"/>
    </xf>
  </cellXfs>
  <cellStyles count="2">
    <cellStyle name="Prozent" xfId="1" builtinId="5"/>
    <cellStyle name="Standard" xfId="0" builtinId="0"/>
  </cellStyles>
  <dxfs count="0"/>
  <tableStyles count="0" defaultTableStyle="TableStyleMedium9" defaultPivotStyle="PivotStyleLight16"/>
  <colors>
    <mruColors>
      <color rgb="FF0066FF"/>
      <color rgb="FF33CC33"/>
      <color rgb="FFFFCC00"/>
    </mru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DE"/>
  <c:chart>
    <c:title>
      <c:tx>
        <c:rich>
          <a:bodyPr/>
          <a:lstStyle/>
          <a:p>
            <a:pPr>
              <a:defRPr/>
            </a:pPr>
            <a:r>
              <a:rPr lang="de-DE"/>
              <a:t>Unterrichtliche Aspekte</a:t>
            </a:r>
          </a:p>
        </c:rich>
      </c:tx>
      <c:layout/>
    </c:title>
    <c:plotArea>
      <c:layout/>
      <c:barChart>
        <c:barDir val="col"/>
        <c:grouping val="clustered"/>
        <c:ser>
          <c:idx val="0"/>
          <c:order val="0"/>
          <c:tx>
            <c:strRef>
              <c:f>'Auswertung (1)'!$A$5</c:f>
              <c:strCache>
                <c:ptCount val="1"/>
                <c:pt idx="0">
                  <c:v>Der Unterricht ist abwechslungsreich.</c:v>
                </c:pt>
              </c:strCache>
            </c:strRef>
          </c:tx>
          <c:cat>
            <c:strRef>
              <c:f>'Auswertung (1)'!$B$1:$F$1</c:f>
              <c:strCache>
                <c:ptCount val="5"/>
                <c:pt idx="0">
                  <c:v>JAA</c:v>
                </c:pt>
                <c:pt idx="1">
                  <c:v>JA</c:v>
                </c:pt>
                <c:pt idx="2">
                  <c:v>?</c:v>
                </c:pt>
                <c:pt idx="3">
                  <c:v>NÖ</c:v>
                </c:pt>
                <c:pt idx="4">
                  <c:v>NÖÖ</c:v>
                </c:pt>
              </c:strCache>
            </c:strRef>
          </c:cat>
          <c:val>
            <c:numRef>
              <c:f>'Auswertung (1)'!$B$5:$F$5</c:f>
              <c:numCache>
                <c:formatCode>General</c:formatCode>
                <c:ptCount val="5"/>
                <c:pt idx="0">
                  <c:v>1</c:v>
                </c:pt>
                <c:pt idx="1">
                  <c:v>11</c:v>
                </c:pt>
                <c:pt idx="2">
                  <c:v>2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er>
          <c:idx val="1"/>
          <c:order val="1"/>
          <c:tx>
            <c:strRef>
              <c:f>'Auswertung (1)'!$A$6</c:f>
              <c:strCache>
                <c:ptCount val="1"/>
                <c:pt idx="0">
                  <c:v>Wenn ich mich melde, komme ich auch meistens dran</c:v>
                </c:pt>
              </c:strCache>
            </c:strRef>
          </c:tx>
          <c:cat>
            <c:strRef>
              <c:f>'Auswertung (1)'!$B$1:$F$1</c:f>
              <c:strCache>
                <c:ptCount val="5"/>
                <c:pt idx="0">
                  <c:v>JAA</c:v>
                </c:pt>
                <c:pt idx="1">
                  <c:v>JA</c:v>
                </c:pt>
                <c:pt idx="2">
                  <c:v>?</c:v>
                </c:pt>
                <c:pt idx="3">
                  <c:v>NÖ</c:v>
                </c:pt>
                <c:pt idx="4">
                  <c:v>NÖÖ</c:v>
                </c:pt>
              </c:strCache>
            </c:strRef>
          </c:cat>
          <c:val>
            <c:numRef>
              <c:f>'Auswertung (1)'!$B$6:$F$6</c:f>
              <c:numCache>
                <c:formatCode>General</c:formatCode>
                <c:ptCount val="5"/>
                <c:pt idx="0">
                  <c:v>2</c:v>
                </c:pt>
                <c:pt idx="1">
                  <c:v>4</c:v>
                </c:pt>
                <c:pt idx="2">
                  <c:v>7</c:v>
                </c:pt>
                <c:pt idx="3">
                  <c:v>1</c:v>
                </c:pt>
                <c:pt idx="4">
                  <c:v>0</c:v>
                </c:pt>
              </c:numCache>
            </c:numRef>
          </c:val>
        </c:ser>
        <c:ser>
          <c:idx val="2"/>
          <c:order val="2"/>
          <c:tx>
            <c:strRef>
              <c:f>'Auswertung (1)'!$A$7</c:f>
              <c:strCache>
                <c:ptCount val="1"/>
                <c:pt idx="0">
                  <c:v>Meistens ist es während des Unterrichts leise</c:v>
                </c:pt>
              </c:strCache>
            </c:strRef>
          </c:tx>
          <c:cat>
            <c:strRef>
              <c:f>'Auswertung (1)'!$B$1:$F$1</c:f>
              <c:strCache>
                <c:ptCount val="5"/>
                <c:pt idx="0">
                  <c:v>JAA</c:v>
                </c:pt>
                <c:pt idx="1">
                  <c:v>JA</c:v>
                </c:pt>
                <c:pt idx="2">
                  <c:v>?</c:v>
                </c:pt>
                <c:pt idx="3">
                  <c:v>NÖ</c:v>
                </c:pt>
                <c:pt idx="4">
                  <c:v>NÖÖ</c:v>
                </c:pt>
              </c:strCache>
            </c:strRef>
          </c:cat>
          <c:val>
            <c:numRef>
              <c:f>'Auswertung (1)'!$B$7:$F$7</c:f>
              <c:numCache>
                <c:formatCode>General</c:formatCode>
                <c:ptCount val="5"/>
                <c:pt idx="0">
                  <c:v>0</c:v>
                </c:pt>
                <c:pt idx="1">
                  <c:v>4</c:v>
                </c:pt>
                <c:pt idx="2">
                  <c:v>8</c:v>
                </c:pt>
                <c:pt idx="3">
                  <c:v>1</c:v>
                </c:pt>
                <c:pt idx="4">
                  <c:v>1</c:v>
                </c:pt>
              </c:numCache>
            </c:numRef>
          </c:val>
        </c:ser>
        <c:axId val="140643328"/>
        <c:axId val="140661504"/>
      </c:barChart>
      <c:catAx>
        <c:axId val="140643328"/>
        <c:scaling>
          <c:orientation val="minMax"/>
        </c:scaling>
        <c:axPos val="b"/>
        <c:tickLblPos val="nextTo"/>
        <c:crossAx val="140661504"/>
        <c:crosses val="autoZero"/>
        <c:auto val="1"/>
        <c:lblAlgn val="ctr"/>
        <c:lblOffset val="100"/>
      </c:catAx>
      <c:valAx>
        <c:axId val="140661504"/>
        <c:scaling>
          <c:orientation val="minMax"/>
        </c:scaling>
        <c:axPos val="l"/>
        <c:majorGridlines/>
        <c:numFmt formatCode="General" sourceLinked="1"/>
        <c:tickLblPos val="nextTo"/>
        <c:crossAx val="140643328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DE"/>
  <c:chart>
    <c:view3D>
      <c:rAngAx val="1"/>
    </c:view3D>
    <c:plotArea>
      <c:layout/>
      <c:bar3DChart>
        <c:barDir val="col"/>
        <c:grouping val="clustered"/>
        <c:ser>
          <c:idx val="0"/>
          <c:order val="0"/>
          <c:cat>
            <c:strRef>
              <c:f>('prozentuale Darstellung'!$A$4:$A$6,'prozentuale Darstellung'!$A$8:$A$10,'prozentuale Darstellung'!$A$12:$A$14,'prozentuale Darstellung'!$A$16:$A$18,'prozentuale Darstellung'!$A$20:$A$22,'prozentuale Darstellung'!$A$24:$A$26)</c:f>
              <c:strCache>
                <c:ptCount val="18"/>
                <c:pt idx="0">
                  <c:v>Der Unterricht ist abwechslungsreich.</c:v>
                </c:pt>
                <c:pt idx="1">
                  <c:v>Wenn ich mich melde, komme ich auch meistens dran</c:v>
                </c:pt>
                <c:pt idx="2">
                  <c:v>Meistens ist es während des Unterrichts leise</c:v>
                </c:pt>
                <c:pt idx="3">
                  <c:v>Die Hausaufgabenmenge ist genau richtig.</c:v>
                </c:pt>
                <c:pt idx="4">
                  <c:v>Ich schaffe alle Hausaufgaben vollständig.</c:v>
                </c:pt>
                <c:pt idx="5">
                  <c:v>Ich arbeite bei den Hausaufgaben selbstständig.</c:v>
                </c:pt>
                <c:pt idx="6">
                  <c:v>Ich fühle mich wohl in der Klassengemeinschaft.</c:v>
                </c:pt>
                <c:pt idx="7">
                  <c:v>Wenn es Probleme gibt, werden sie diskutiert.</c:v>
                </c:pt>
                <c:pt idx="8">
                  <c:v>Jeder darf Fehler machen, ohne ausgelacht zu werden</c:v>
                </c:pt>
                <c:pt idx="9">
                  <c:v>Ich habe viele Freunde in der Klasse.</c:v>
                </c:pt>
                <c:pt idx="10">
                  <c:v>Ich kann mich beim Lernen gut konzentrieren.</c:v>
                </c:pt>
                <c:pt idx="11">
                  <c:v>Wir helfen uns gegenseitig.</c:v>
                </c:pt>
                <c:pt idx="12">
                  <c:v>Wir gehen friedlich miteinander um.</c:v>
                </c:pt>
                <c:pt idx="13">
                  <c:v>Jeder darf sagen, was ihm auf dem Herzen liegt.</c:v>
                </c:pt>
                <c:pt idx="14">
                  <c:v>Bei uns wird niemand gemobbt oder ausgeschlossen.</c:v>
                </c:pt>
                <c:pt idx="15">
                  <c:v>Ich bringe mich im Unterricht ein, so gut ich kann.</c:v>
                </c:pt>
                <c:pt idx="16">
                  <c:v>Alle Themen des Unterrichts fallen mir leicht.</c:v>
                </c:pt>
                <c:pt idx="17">
                  <c:v>Ich bin sehr zufrieden mit meiner Leistung.</c:v>
                </c:pt>
              </c:strCache>
            </c:strRef>
          </c:cat>
          <c:val>
            <c:numRef>
              <c:f>('prozentuale Darstellung'!$B$4:$B$6,'prozentuale Darstellung'!$B$8:$B$10,'prozentuale Darstellung'!$B$12:$B$14,'prozentuale Darstellung'!$B$16:$B$18,'prozentuale Darstellung'!$B$20:$B$22,'prozentuale Darstellung'!$B$24:$B$26)</c:f>
              <c:numCache>
                <c:formatCode>0%</c:formatCode>
                <c:ptCount val="18"/>
                <c:pt idx="0">
                  <c:v>0.73214285714285721</c:v>
                </c:pt>
                <c:pt idx="1">
                  <c:v>0.625</c:v>
                </c:pt>
                <c:pt idx="2">
                  <c:v>0.5178571428571429</c:v>
                </c:pt>
                <c:pt idx="3">
                  <c:v>0.5892857142857143</c:v>
                </c:pt>
                <c:pt idx="4">
                  <c:v>0.76785714285714279</c:v>
                </c:pt>
                <c:pt idx="5">
                  <c:v>0.64285714285714279</c:v>
                </c:pt>
                <c:pt idx="6">
                  <c:v>0.7857142857142857</c:v>
                </c:pt>
                <c:pt idx="7">
                  <c:v>0.6607142857142857</c:v>
                </c:pt>
                <c:pt idx="8">
                  <c:v>0.6785714285714286</c:v>
                </c:pt>
                <c:pt idx="9">
                  <c:v>0.8035714285714286</c:v>
                </c:pt>
                <c:pt idx="10">
                  <c:v>0.6785714285714286</c:v>
                </c:pt>
                <c:pt idx="11">
                  <c:v>0.6785714285714286</c:v>
                </c:pt>
                <c:pt idx="12">
                  <c:v>0.6071428571428571</c:v>
                </c:pt>
                <c:pt idx="13">
                  <c:v>0.6964285714285714</c:v>
                </c:pt>
                <c:pt idx="14">
                  <c:v>0.4642857142857143</c:v>
                </c:pt>
                <c:pt idx="15">
                  <c:v>1</c:v>
                </c:pt>
                <c:pt idx="16">
                  <c:v>0</c:v>
                </c:pt>
                <c:pt idx="17">
                  <c:v>0.5</c:v>
                </c:pt>
              </c:numCache>
            </c:numRef>
          </c:val>
        </c:ser>
        <c:shape val="box"/>
        <c:axId val="141882112"/>
        <c:axId val="141883648"/>
        <c:axId val="0"/>
      </c:bar3DChart>
      <c:catAx>
        <c:axId val="141882112"/>
        <c:scaling>
          <c:orientation val="minMax"/>
        </c:scaling>
        <c:axPos val="b"/>
        <c:tickLblPos val="nextTo"/>
        <c:crossAx val="141883648"/>
        <c:crosses val="autoZero"/>
        <c:auto val="1"/>
        <c:lblAlgn val="ctr"/>
        <c:lblOffset val="100"/>
      </c:catAx>
      <c:valAx>
        <c:axId val="141883648"/>
        <c:scaling>
          <c:orientation val="minMax"/>
        </c:scaling>
        <c:axPos val="l"/>
        <c:majorGridlines/>
        <c:numFmt formatCode="0%" sourceLinked="1"/>
        <c:tickLblPos val="nextTo"/>
        <c:crossAx val="141882112"/>
        <c:crosses val="autoZero"/>
        <c:crossBetween val="between"/>
      </c:valAx>
    </c:plotArea>
    <c:plotVisOnly val="1"/>
  </c:chart>
  <c:printSettings>
    <c:headerFooter/>
    <c:pageMargins b="0.78740157499999996" l="0.7000000000000004" r="0.7000000000000004" t="0.78740157499999996" header="0.30000000000000021" footer="0.30000000000000021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DE"/>
  <c:chart>
    <c:title>
      <c:tx>
        <c:rich>
          <a:bodyPr/>
          <a:lstStyle/>
          <a:p>
            <a:pPr>
              <a:defRPr/>
            </a:pPr>
            <a:r>
              <a:rPr lang="de-DE"/>
              <a:t>Vergleich +/- (Einzelaussagen)</a:t>
            </a:r>
          </a:p>
        </c:rich>
      </c:tx>
      <c:layout/>
    </c:title>
    <c:plotArea>
      <c:layout/>
      <c:barChart>
        <c:barDir val="bar"/>
        <c:grouping val="clustered"/>
        <c:ser>
          <c:idx val="0"/>
          <c:order val="0"/>
          <c:spPr>
            <a:solidFill>
              <a:schemeClr val="accent3">
                <a:lumMod val="40000"/>
                <a:lumOff val="60000"/>
              </a:schemeClr>
            </a:solidFill>
          </c:spPr>
          <c:cat>
            <c:strRef>
              <c:f>(Vergleich!$A$3:$A$5,Vergleich!$A$7:$A$9,Vergleich!$A$11:$A$13,Vergleich!$A$15:$A$17,Vergleich!$A$19:$A$21,Vergleich!$A$23:$A$25)</c:f>
              <c:strCache>
                <c:ptCount val="18"/>
                <c:pt idx="0">
                  <c:v>Der Unterricht ist abwechslungsreich.</c:v>
                </c:pt>
                <c:pt idx="1">
                  <c:v>Wenn ich mich melde, komme ich auch meistens dran</c:v>
                </c:pt>
                <c:pt idx="2">
                  <c:v>Meistens ist es während des Unterrichts leise</c:v>
                </c:pt>
                <c:pt idx="3">
                  <c:v>Die Hausaufgabenmenge ist genau richtig.</c:v>
                </c:pt>
                <c:pt idx="4">
                  <c:v>Ich schaffe alle Hausaufgaben vollständig.</c:v>
                </c:pt>
                <c:pt idx="5">
                  <c:v>Ich arbeite bei den Hausaufgaben selbstständig.</c:v>
                </c:pt>
                <c:pt idx="6">
                  <c:v>Ich fühle mich wohl in der Klassengemeinschaft.</c:v>
                </c:pt>
                <c:pt idx="7">
                  <c:v>Wenn es Probleme gibt, werden sie diskutiert.</c:v>
                </c:pt>
                <c:pt idx="8">
                  <c:v>Jeder darf Fehler machen, ohne ausgelacht zu werden</c:v>
                </c:pt>
                <c:pt idx="9">
                  <c:v>Ich habe viele Freunde in der Klasse.</c:v>
                </c:pt>
                <c:pt idx="10">
                  <c:v>Ich kann mich beim Lernen gut konzentrieren.</c:v>
                </c:pt>
                <c:pt idx="11">
                  <c:v>Wir helfen uns gegenseitig.</c:v>
                </c:pt>
                <c:pt idx="12">
                  <c:v>Wir gehen friedlich miteinander um.</c:v>
                </c:pt>
                <c:pt idx="13">
                  <c:v>Jeder darf sagen, was ihm auf dem Herzen liegt.</c:v>
                </c:pt>
                <c:pt idx="14">
                  <c:v>Bei uns wird niemand gemobbt oder ausgeschlossen.</c:v>
                </c:pt>
                <c:pt idx="15">
                  <c:v>Ich bringe mich im Unterricht ein, so gut ich kann.</c:v>
                </c:pt>
                <c:pt idx="16">
                  <c:v>Alle Themen des Unterrichts fallen mir leicht.</c:v>
                </c:pt>
                <c:pt idx="17">
                  <c:v>Ich bin sehr zufrieden mit meiner Leistung.</c:v>
                </c:pt>
              </c:strCache>
            </c:strRef>
          </c:cat>
          <c:val>
            <c:numRef>
              <c:f>(Vergleich!$B$3:$B$5,Vergleich!$B$7:$B$9,Vergleich!$B$11:$B$13,Vergleich!$B$15:$B$17,Vergleich!$B$19:$B$21,Vergleich!$B$23:$B$25)</c:f>
              <c:numCache>
                <c:formatCode>General</c:formatCode>
                <c:ptCount val="18"/>
                <c:pt idx="0">
                  <c:v>13</c:v>
                </c:pt>
                <c:pt idx="1">
                  <c:v>8</c:v>
                </c:pt>
                <c:pt idx="2">
                  <c:v>4</c:v>
                </c:pt>
                <c:pt idx="3">
                  <c:v>6</c:v>
                </c:pt>
                <c:pt idx="4">
                  <c:v>15</c:v>
                </c:pt>
                <c:pt idx="5">
                  <c:v>8</c:v>
                </c:pt>
                <c:pt idx="6">
                  <c:v>17</c:v>
                </c:pt>
                <c:pt idx="7">
                  <c:v>9</c:v>
                </c:pt>
                <c:pt idx="8">
                  <c:v>13</c:v>
                </c:pt>
                <c:pt idx="9">
                  <c:v>17</c:v>
                </c:pt>
                <c:pt idx="10">
                  <c:v>10</c:v>
                </c:pt>
                <c:pt idx="11">
                  <c:v>10</c:v>
                </c:pt>
                <c:pt idx="12">
                  <c:v>8</c:v>
                </c:pt>
                <c:pt idx="13">
                  <c:v>11</c:v>
                </c:pt>
                <c:pt idx="14">
                  <c:v>7</c:v>
                </c:pt>
                <c:pt idx="15">
                  <c:v>28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</c:ser>
        <c:ser>
          <c:idx val="1"/>
          <c:order val="1"/>
          <c:cat>
            <c:strRef>
              <c:f>(Vergleich!$A$3:$A$5,Vergleich!$A$7:$A$9,Vergleich!$A$11:$A$13,Vergleich!$A$15:$A$17,Vergleich!$A$19:$A$21,Vergleich!$A$23:$A$25)</c:f>
              <c:strCache>
                <c:ptCount val="18"/>
                <c:pt idx="0">
                  <c:v>Der Unterricht ist abwechslungsreich.</c:v>
                </c:pt>
                <c:pt idx="1">
                  <c:v>Wenn ich mich melde, komme ich auch meistens dran</c:v>
                </c:pt>
                <c:pt idx="2">
                  <c:v>Meistens ist es während des Unterrichts leise</c:v>
                </c:pt>
                <c:pt idx="3">
                  <c:v>Die Hausaufgabenmenge ist genau richtig.</c:v>
                </c:pt>
                <c:pt idx="4">
                  <c:v>Ich schaffe alle Hausaufgaben vollständig.</c:v>
                </c:pt>
                <c:pt idx="5">
                  <c:v>Ich arbeite bei den Hausaufgaben selbstständig.</c:v>
                </c:pt>
                <c:pt idx="6">
                  <c:v>Ich fühle mich wohl in der Klassengemeinschaft.</c:v>
                </c:pt>
                <c:pt idx="7">
                  <c:v>Wenn es Probleme gibt, werden sie diskutiert.</c:v>
                </c:pt>
                <c:pt idx="8">
                  <c:v>Jeder darf Fehler machen, ohne ausgelacht zu werden</c:v>
                </c:pt>
                <c:pt idx="9">
                  <c:v>Ich habe viele Freunde in der Klasse.</c:v>
                </c:pt>
                <c:pt idx="10">
                  <c:v>Ich kann mich beim Lernen gut konzentrieren.</c:v>
                </c:pt>
                <c:pt idx="11">
                  <c:v>Wir helfen uns gegenseitig.</c:v>
                </c:pt>
                <c:pt idx="12">
                  <c:v>Wir gehen friedlich miteinander um.</c:v>
                </c:pt>
                <c:pt idx="13">
                  <c:v>Jeder darf sagen, was ihm auf dem Herzen liegt.</c:v>
                </c:pt>
                <c:pt idx="14">
                  <c:v>Bei uns wird niemand gemobbt oder ausgeschlossen.</c:v>
                </c:pt>
                <c:pt idx="15">
                  <c:v>Ich bringe mich im Unterricht ein, so gut ich kann.</c:v>
                </c:pt>
                <c:pt idx="16">
                  <c:v>Alle Themen des Unterrichts fallen mir leicht.</c:v>
                </c:pt>
                <c:pt idx="17">
                  <c:v>Ich bin sehr zufrieden mit meiner Leistung.</c:v>
                </c:pt>
              </c:strCache>
            </c:strRef>
          </c:cat>
          <c:val>
            <c:numRef>
              <c:f>(Vergleich!$C$3:$C$5,Vergleich!$C$7:$C$9,Vergleich!$C$11:$C$13,Vergleich!$C$15:$C$17,Vergleich!$C$19:$C$21,Vergleich!$C$23:$C$25)</c:f>
              <c:numCache>
                <c:formatCode>General</c:formatCode>
                <c:ptCount val="18"/>
                <c:pt idx="0">
                  <c:v>0</c:v>
                </c:pt>
                <c:pt idx="1">
                  <c:v>1</c:v>
                </c:pt>
                <c:pt idx="2">
                  <c:v>3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3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</c:v>
                </c:pt>
                <c:pt idx="13">
                  <c:v>0</c:v>
                </c:pt>
                <c:pt idx="14">
                  <c:v>9</c:v>
                </c:pt>
                <c:pt idx="15">
                  <c:v>0</c:v>
                </c:pt>
                <c:pt idx="16">
                  <c:v>28</c:v>
                </c:pt>
                <c:pt idx="17">
                  <c:v>0</c:v>
                </c:pt>
              </c:numCache>
            </c:numRef>
          </c:val>
        </c:ser>
        <c:gapWidth val="75"/>
        <c:overlap val="-25"/>
        <c:axId val="141940224"/>
        <c:axId val="141941760"/>
      </c:barChart>
      <c:catAx>
        <c:axId val="141940224"/>
        <c:scaling>
          <c:orientation val="minMax"/>
        </c:scaling>
        <c:axPos val="l"/>
        <c:majorTickMark val="none"/>
        <c:tickLblPos val="nextTo"/>
        <c:crossAx val="141941760"/>
        <c:crosses val="autoZero"/>
        <c:auto val="1"/>
        <c:lblAlgn val="ctr"/>
        <c:lblOffset val="100"/>
      </c:catAx>
      <c:valAx>
        <c:axId val="141941760"/>
        <c:scaling>
          <c:orientation val="minMax"/>
        </c:scaling>
        <c:axPos val="b"/>
        <c:majorGridlines/>
        <c:numFmt formatCode="General" sourceLinked="1"/>
        <c:majorTickMark val="none"/>
        <c:tickLblPos val="nextTo"/>
        <c:spPr>
          <a:ln w="9525">
            <a:noFill/>
          </a:ln>
        </c:spPr>
        <c:crossAx val="141940224"/>
        <c:crosses val="autoZero"/>
        <c:crossBetween val="between"/>
      </c:valAx>
    </c:plotArea>
    <c:plotVisOnly val="1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DE"/>
  <c:chart>
    <c:title>
      <c:tx>
        <c:rich>
          <a:bodyPr/>
          <a:lstStyle/>
          <a:p>
            <a:pPr>
              <a:defRPr/>
            </a:pPr>
            <a:r>
              <a:rPr lang="de-DE"/>
              <a:t>Vergleich +/- (kategorisiert)</a:t>
            </a:r>
          </a:p>
        </c:rich>
      </c:tx>
      <c:layout/>
    </c:title>
    <c:plotArea>
      <c:layout/>
      <c:barChart>
        <c:barDir val="bar"/>
        <c:grouping val="clustered"/>
        <c:ser>
          <c:idx val="0"/>
          <c:order val="0"/>
          <c:spPr>
            <a:solidFill>
              <a:schemeClr val="accent3">
                <a:lumMod val="40000"/>
                <a:lumOff val="60000"/>
              </a:schemeClr>
            </a:solidFill>
          </c:spPr>
          <c:cat>
            <c:strRef>
              <c:f>(Vergleich!$A$2,Vergleich!$A$6,Vergleich!$A$10,Vergleich!$A$14,Vergleich!$A$18,Vergleich!$A$22)</c:f>
              <c:strCache>
                <c:ptCount val="6"/>
                <c:pt idx="0">
                  <c:v>Unterricht</c:v>
                </c:pt>
                <c:pt idx="1">
                  <c:v>Hausaufgaben</c:v>
                </c:pt>
                <c:pt idx="2">
                  <c:v>Gemeinschaft</c:v>
                </c:pt>
                <c:pt idx="3">
                  <c:v>Ich gehe gerne in die Schule</c:v>
                </c:pt>
                <c:pt idx="4">
                  <c:v>Streit und Probleme</c:v>
                </c:pt>
                <c:pt idx="5">
                  <c:v>Meine Leistung</c:v>
                </c:pt>
              </c:strCache>
            </c:strRef>
          </c:cat>
          <c:val>
            <c:numRef>
              <c:f>(Vergleich!$B$2,Vergleich!$B$6,Vergleich!$B$10,Vergleich!$B$14,Vergleich!$B$18,Vergleich!$B$22)</c:f>
              <c:numCache>
                <c:formatCode>General</c:formatCode>
                <c:ptCount val="6"/>
                <c:pt idx="0">
                  <c:v>25</c:v>
                </c:pt>
                <c:pt idx="1">
                  <c:v>29</c:v>
                </c:pt>
                <c:pt idx="2">
                  <c:v>39</c:v>
                </c:pt>
                <c:pt idx="3">
                  <c:v>37</c:v>
                </c:pt>
                <c:pt idx="4">
                  <c:v>26</c:v>
                </c:pt>
                <c:pt idx="5">
                  <c:v>28</c:v>
                </c:pt>
              </c:numCache>
            </c:numRef>
          </c:val>
        </c:ser>
        <c:ser>
          <c:idx val="1"/>
          <c:order val="1"/>
          <c:cat>
            <c:strRef>
              <c:f>(Vergleich!$A$2,Vergleich!$A$6,Vergleich!$A$10,Vergleich!$A$14,Vergleich!$A$18,Vergleich!$A$22)</c:f>
              <c:strCache>
                <c:ptCount val="6"/>
                <c:pt idx="0">
                  <c:v>Unterricht</c:v>
                </c:pt>
                <c:pt idx="1">
                  <c:v>Hausaufgaben</c:v>
                </c:pt>
                <c:pt idx="2">
                  <c:v>Gemeinschaft</c:v>
                </c:pt>
                <c:pt idx="3">
                  <c:v>Ich gehe gerne in die Schule</c:v>
                </c:pt>
                <c:pt idx="4">
                  <c:v>Streit und Probleme</c:v>
                </c:pt>
                <c:pt idx="5">
                  <c:v>Meine Leistung</c:v>
                </c:pt>
              </c:strCache>
            </c:strRef>
          </c:cat>
          <c:val>
            <c:numRef>
              <c:f>(Vergleich!$C$2,Vergleich!$C$6,Vergleich!$C$10,Vergleich!$C$14,Vergleich!$C$18,Vergleich!$C$22)</c:f>
              <c:numCache>
                <c:formatCode>General</c:formatCode>
                <c:ptCount val="6"/>
                <c:pt idx="0">
                  <c:v>4</c:v>
                </c:pt>
                <c:pt idx="1">
                  <c:v>1</c:v>
                </c:pt>
                <c:pt idx="2">
                  <c:v>4</c:v>
                </c:pt>
                <c:pt idx="3">
                  <c:v>0</c:v>
                </c:pt>
                <c:pt idx="4">
                  <c:v>11</c:v>
                </c:pt>
                <c:pt idx="5">
                  <c:v>28</c:v>
                </c:pt>
              </c:numCache>
            </c:numRef>
          </c:val>
        </c:ser>
        <c:gapWidth val="75"/>
        <c:overlap val="-25"/>
        <c:axId val="167795328"/>
        <c:axId val="167809408"/>
      </c:barChart>
      <c:catAx>
        <c:axId val="167795328"/>
        <c:scaling>
          <c:orientation val="minMax"/>
        </c:scaling>
        <c:axPos val="l"/>
        <c:majorTickMark val="none"/>
        <c:tickLblPos val="nextTo"/>
        <c:crossAx val="167809408"/>
        <c:crosses val="autoZero"/>
        <c:auto val="1"/>
        <c:lblAlgn val="ctr"/>
        <c:lblOffset val="100"/>
      </c:catAx>
      <c:valAx>
        <c:axId val="167809408"/>
        <c:scaling>
          <c:orientation val="minMax"/>
        </c:scaling>
        <c:axPos val="b"/>
        <c:majorGridlines/>
        <c:numFmt formatCode="General" sourceLinked="1"/>
        <c:majorTickMark val="none"/>
        <c:tickLblPos val="nextTo"/>
        <c:spPr>
          <a:ln w="9525">
            <a:noFill/>
          </a:ln>
        </c:spPr>
        <c:crossAx val="167795328"/>
        <c:crosses val="autoZero"/>
        <c:crossBetween val="between"/>
      </c:valAx>
    </c:plotArea>
    <c:plotVisOnly val="1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DE"/>
  <c:chart>
    <c:title>
      <c:tx>
        <c:rich>
          <a:bodyPr/>
          <a:lstStyle/>
          <a:p>
            <a:pPr>
              <a:defRPr/>
            </a:pPr>
            <a:r>
              <a:rPr lang="de-DE"/>
              <a:t>Hausaufgaben</a:t>
            </a:r>
          </a:p>
        </c:rich>
      </c:tx>
      <c:layout/>
    </c:title>
    <c:plotArea>
      <c:layout/>
      <c:barChart>
        <c:barDir val="col"/>
        <c:grouping val="clustered"/>
        <c:ser>
          <c:idx val="0"/>
          <c:order val="0"/>
          <c:tx>
            <c:strRef>
              <c:f>'Auswertung (1)'!$A$9</c:f>
              <c:strCache>
                <c:ptCount val="1"/>
                <c:pt idx="0">
                  <c:v>Die Hausaufgabenmenge ist genau richtig.</c:v>
                </c:pt>
              </c:strCache>
            </c:strRef>
          </c:tx>
          <c:cat>
            <c:strRef>
              <c:f>'Auswertung (1)'!$B$1:$F$1</c:f>
              <c:strCache>
                <c:ptCount val="5"/>
                <c:pt idx="0">
                  <c:v>JAA</c:v>
                </c:pt>
                <c:pt idx="1">
                  <c:v>JA</c:v>
                </c:pt>
                <c:pt idx="2">
                  <c:v>?</c:v>
                </c:pt>
                <c:pt idx="3">
                  <c:v>NÖ</c:v>
                </c:pt>
                <c:pt idx="4">
                  <c:v>NÖÖ</c:v>
                </c:pt>
              </c:strCache>
            </c:strRef>
          </c:cat>
          <c:val>
            <c:numRef>
              <c:f>'Auswertung (1)'!$B$9:$F$9</c:f>
              <c:numCache>
                <c:formatCode>General</c:formatCode>
                <c:ptCount val="5"/>
                <c:pt idx="0">
                  <c:v>0</c:v>
                </c:pt>
                <c:pt idx="1">
                  <c:v>6</c:v>
                </c:pt>
                <c:pt idx="2">
                  <c:v>7</c:v>
                </c:pt>
                <c:pt idx="3">
                  <c:v>1</c:v>
                </c:pt>
                <c:pt idx="4">
                  <c:v>0</c:v>
                </c:pt>
              </c:numCache>
            </c:numRef>
          </c:val>
        </c:ser>
        <c:ser>
          <c:idx val="1"/>
          <c:order val="1"/>
          <c:tx>
            <c:strRef>
              <c:f>'Auswertung (1)'!$A$10</c:f>
              <c:strCache>
                <c:ptCount val="1"/>
                <c:pt idx="0">
                  <c:v>Ich schaffe alle Hausaufgaben vollständig.</c:v>
                </c:pt>
              </c:strCache>
            </c:strRef>
          </c:tx>
          <c:cat>
            <c:strRef>
              <c:f>'Auswertung (1)'!$B$1:$F$1</c:f>
              <c:strCache>
                <c:ptCount val="5"/>
                <c:pt idx="0">
                  <c:v>JAA</c:v>
                </c:pt>
                <c:pt idx="1">
                  <c:v>JA</c:v>
                </c:pt>
                <c:pt idx="2">
                  <c:v>?</c:v>
                </c:pt>
                <c:pt idx="3">
                  <c:v>NÖ</c:v>
                </c:pt>
                <c:pt idx="4">
                  <c:v>NÖÖ</c:v>
                </c:pt>
              </c:strCache>
            </c:strRef>
          </c:cat>
          <c:val>
            <c:numRef>
              <c:f>'Auswertung (1)'!$B$10:$F$10</c:f>
              <c:numCache>
                <c:formatCode>General</c:formatCode>
                <c:ptCount val="5"/>
                <c:pt idx="0">
                  <c:v>5</c:v>
                </c:pt>
                <c:pt idx="1">
                  <c:v>5</c:v>
                </c:pt>
                <c:pt idx="2">
                  <c:v>4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er>
          <c:idx val="2"/>
          <c:order val="2"/>
          <c:tx>
            <c:strRef>
              <c:f>'Auswertung (1)'!$A$11</c:f>
              <c:strCache>
                <c:ptCount val="1"/>
                <c:pt idx="0">
                  <c:v>Ich arbeite bei den Hausaufgaben selbstständig.</c:v>
                </c:pt>
              </c:strCache>
            </c:strRef>
          </c:tx>
          <c:cat>
            <c:strRef>
              <c:f>'Auswertung (1)'!$B$1:$F$1</c:f>
              <c:strCache>
                <c:ptCount val="5"/>
                <c:pt idx="0">
                  <c:v>JAA</c:v>
                </c:pt>
                <c:pt idx="1">
                  <c:v>JA</c:v>
                </c:pt>
                <c:pt idx="2">
                  <c:v>?</c:v>
                </c:pt>
                <c:pt idx="3">
                  <c:v>NÖ</c:v>
                </c:pt>
                <c:pt idx="4">
                  <c:v>NÖÖ</c:v>
                </c:pt>
              </c:strCache>
            </c:strRef>
          </c:cat>
          <c:val>
            <c:numRef>
              <c:f>'Auswertung (1)'!$B$11:$F$11</c:f>
              <c:numCache>
                <c:formatCode>General</c:formatCode>
                <c:ptCount val="5"/>
                <c:pt idx="0">
                  <c:v>0</c:v>
                </c:pt>
                <c:pt idx="1">
                  <c:v>8</c:v>
                </c:pt>
                <c:pt idx="2">
                  <c:v>6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axId val="140679424"/>
        <c:axId val="140705792"/>
      </c:barChart>
      <c:catAx>
        <c:axId val="140679424"/>
        <c:scaling>
          <c:orientation val="minMax"/>
        </c:scaling>
        <c:axPos val="b"/>
        <c:tickLblPos val="nextTo"/>
        <c:crossAx val="140705792"/>
        <c:crosses val="autoZero"/>
        <c:auto val="1"/>
        <c:lblAlgn val="ctr"/>
        <c:lblOffset val="100"/>
      </c:catAx>
      <c:valAx>
        <c:axId val="140705792"/>
        <c:scaling>
          <c:orientation val="minMax"/>
        </c:scaling>
        <c:axPos val="l"/>
        <c:majorGridlines/>
        <c:numFmt formatCode="General" sourceLinked="1"/>
        <c:tickLblPos val="nextTo"/>
        <c:crossAx val="14067942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64166666666666672"/>
          <c:y val="0.19379293415661228"/>
          <c:w val="0.34166666666666795"/>
          <c:h val="0.74041727137049063"/>
        </c:manualLayout>
      </c:layout>
    </c:legend>
    <c:plotVisOnly val="1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DE"/>
  <c:chart>
    <c:title>
      <c:tx>
        <c:rich>
          <a:bodyPr/>
          <a:lstStyle/>
          <a:p>
            <a:pPr>
              <a:defRPr/>
            </a:pPr>
            <a:r>
              <a:rPr lang="de-DE"/>
              <a:t>Gemeinschaft</a:t>
            </a:r>
          </a:p>
        </c:rich>
      </c:tx>
      <c:layout/>
    </c:title>
    <c:plotArea>
      <c:layout/>
      <c:barChart>
        <c:barDir val="col"/>
        <c:grouping val="clustered"/>
        <c:ser>
          <c:idx val="0"/>
          <c:order val="0"/>
          <c:tx>
            <c:strRef>
              <c:f>'Auswertung (1)'!$A$13</c:f>
              <c:strCache>
                <c:ptCount val="1"/>
                <c:pt idx="0">
                  <c:v>Ich fühle mich wohl in der Klassengemeinschaft.</c:v>
                </c:pt>
              </c:strCache>
            </c:strRef>
          </c:tx>
          <c:cat>
            <c:strRef>
              <c:f>'Auswertung (1)'!$B$1:$F$1</c:f>
              <c:strCache>
                <c:ptCount val="5"/>
                <c:pt idx="0">
                  <c:v>JAA</c:v>
                </c:pt>
                <c:pt idx="1">
                  <c:v>JA</c:v>
                </c:pt>
                <c:pt idx="2">
                  <c:v>?</c:v>
                </c:pt>
                <c:pt idx="3">
                  <c:v>NÖ</c:v>
                </c:pt>
                <c:pt idx="4">
                  <c:v>NÖÖ</c:v>
                </c:pt>
              </c:strCache>
            </c:strRef>
          </c:cat>
          <c:val>
            <c:numRef>
              <c:f>'Auswertung (1)'!$B$13:$F$13</c:f>
              <c:numCache>
                <c:formatCode>General</c:formatCode>
                <c:ptCount val="5"/>
                <c:pt idx="0">
                  <c:v>5</c:v>
                </c:pt>
                <c:pt idx="1">
                  <c:v>7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</c:numCache>
            </c:numRef>
          </c:val>
        </c:ser>
        <c:ser>
          <c:idx val="1"/>
          <c:order val="1"/>
          <c:tx>
            <c:strRef>
              <c:f>'Auswertung (1)'!$A$14</c:f>
              <c:strCache>
                <c:ptCount val="1"/>
                <c:pt idx="0">
                  <c:v>Wenn es Probleme gibt, werden sie diskutiert.</c:v>
                </c:pt>
              </c:strCache>
            </c:strRef>
          </c:tx>
          <c:cat>
            <c:strRef>
              <c:f>'Auswertung (1)'!$B$1:$F$1</c:f>
              <c:strCache>
                <c:ptCount val="5"/>
                <c:pt idx="0">
                  <c:v>JAA</c:v>
                </c:pt>
                <c:pt idx="1">
                  <c:v>JA</c:v>
                </c:pt>
                <c:pt idx="2">
                  <c:v>?</c:v>
                </c:pt>
                <c:pt idx="3">
                  <c:v>NÖ</c:v>
                </c:pt>
                <c:pt idx="4">
                  <c:v>NÖÖ</c:v>
                </c:pt>
              </c:strCache>
            </c:strRef>
          </c:cat>
          <c:val>
            <c:numRef>
              <c:f>'Auswertung (1)'!$B$14:$F$14</c:f>
              <c:numCache>
                <c:formatCode>General</c:formatCode>
                <c:ptCount val="5"/>
                <c:pt idx="0">
                  <c:v>2</c:v>
                </c:pt>
                <c:pt idx="1">
                  <c:v>5</c:v>
                </c:pt>
                <c:pt idx="2">
                  <c:v>7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er>
          <c:idx val="2"/>
          <c:order val="2"/>
          <c:tx>
            <c:strRef>
              <c:f>'Auswertung (1)'!$A$15</c:f>
              <c:strCache>
                <c:ptCount val="1"/>
                <c:pt idx="0">
                  <c:v>Jeder darf Fehler machen, ohne ausgelacht zu werden</c:v>
                </c:pt>
              </c:strCache>
            </c:strRef>
          </c:tx>
          <c:cat>
            <c:strRef>
              <c:f>'Auswertung (1)'!$B$1:$F$1</c:f>
              <c:strCache>
                <c:ptCount val="5"/>
                <c:pt idx="0">
                  <c:v>JAA</c:v>
                </c:pt>
                <c:pt idx="1">
                  <c:v>JA</c:v>
                </c:pt>
                <c:pt idx="2">
                  <c:v>?</c:v>
                </c:pt>
                <c:pt idx="3">
                  <c:v>NÖ</c:v>
                </c:pt>
                <c:pt idx="4">
                  <c:v>NÖÖ</c:v>
                </c:pt>
              </c:strCache>
            </c:strRef>
          </c:cat>
          <c:val>
            <c:numRef>
              <c:f>'Auswertung (1)'!$B$15:$F$15</c:f>
              <c:numCache>
                <c:formatCode>General</c:formatCode>
                <c:ptCount val="5"/>
                <c:pt idx="0">
                  <c:v>4</c:v>
                </c:pt>
                <c:pt idx="1">
                  <c:v>5</c:v>
                </c:pt>
                <c:pt idx="2">
                  <c:v>2</c:v>
                </c:pt>
                <c:pt idx="3">
                  <c:v>3</c:v>
                </c:pt>
                <c:pt idx="4">
                  <c:v>0</c:v>
                </c:pt>
              </c:numCache>
            </c:numRef>
          </c:val>
        </c:ser>
        <c:axId val="140731520"/>
        <c:axId val="140733056"/>
      </c:barChart>
      <c:catAx>
        <c:axId val="140731520"/>
        <c:scaling>
          <c:orientation val="minMax"/>
        </c:scaling>
        <c:axPos val="b"/>
        <c:tickLblPos val="nextTo"/>
        <c:crossAx val="140733056"/>
        <c:crosses val="autoZero"/>
        <c:auto val="1"/>
        <c:lblAlgn val="ctr"/>
        <c:lblOffset val="100"/>
      </c:catAx>
      <c:valAx>
        <c:axId val="140733056"/>
        <c:scaling>
          <c:orientation val="minMax"/>
        </c:scaling>
        <c:axPos val="l"/>
        <c:majorGridlines/>
        <c:numFmt formatCode="General" sourceLinked="1"/>
        <c:tickLblPos val="nextTo"/>
        <c:crossAx val="140731520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DE"/>
  <c:chart>
    <c:title>
      <c:tx>
        <c:rich>
          <a:bodyPr/>
          <a:lstStyle/>
          <a:p>
            <a:pPr>
              <a:defRPr/>
            </a:pPr>
            <a:r>
              <a:rPr lang="de-DE"/>
              <a:t>Streit und Probleme</a:t>
            </a:r>
          </a:p>
        </c:rich>
      </c:tx>
      <c:layout/>
    </c:title>
    <c:plotArea>
      <c:layout/>
      <c:barChart>
        <c:barDir val="col"/>
        <c:grouping val="clustered"/>
        <c:ser>
          <c:idx val="0"/>
          <c:order val="0"/>
          <c:tx>
            <c:strRef>
              <c:f>'Auswertung (1)'!$A$21</c:f>
              <c:strCache>
                <c:ptCount val="1"/>
                <c:pt idx="0">
                  <c:v>Wir gehen friedlich miteinander um.</c:v>
                </c:pt>
              </c:strCache>
            </c:strRef>
          </c:tx>
          <c:cat>
            <c:strRef>
              <c:f>'Auswertung (1)'!$B$1:$F$1</c:f>
              <c:strCache>
                <c:ptCount val="5"/>
                <c:pt idx="0">
                  <c:v>JAA</c:v>
                </c:pt>
                <c:pt idx="1">
                  <c:v>JA</c:v>
                </c:pt>
                <c:pt idx="2">
                  <c:v>?</c:v>
                </c:pt>
                <c:pt idx="3">
                  <c:v>NÖ</c:v>
                </c:pt>
                <c:pt idx="4">
                  <c:v>NÖÖ</c:v>
                </c:pt>
              </c:strCache>
            </c:strRef>
          </c:cat>
          <c:val>
            <c:numRef>
              <c:f>'Auswertung (1)'!$B$21:$F$21</c:f>
              <c:numCache>
                <c:formatCode>General</c:formatCode>
                <c:ptCount val="5"/>
                <c:pt idx="0">
                  <c:v>0</c:v>
                </c:pt>
                <c:pt idx="1">
                  <c:v>8</c:v>
                </c:pt>
                <c:pt idx="2">
                  <c:v>4</c:v>
                </c:pt>
                <c:pt idx="3">
                  <c:v>2</c:v>
                </c:pt>
                <c:pt idx="4">
                  <c:v>0</c:v>
                </c:pt>
              </c:numCache>
            </c:numRef>
          </c:val>
        </c:ser>
        <c:ser>
          <c:idx val="1"/>
          <c:order val="1"/>
          <c:tx>
            <c:strRef>
              <c:f>'Auswertung (1)'!$A$22</c:f>
              <c:strCache>
                <c:ptCount val="1"/>
                <c:pt idx="0">
                  <c:v>Jeder darf sagen, was ihm auf dem Herzen liegt.</c:v>
                </c:pt>
              </c:strCache>
            </c:strRef>
          </c:tx>
          <c:cat>
            <c:strRef>
              <c:f>'Auswertung (1)'!$B$1:$F$1</c:f>
              <c:strCache>
                <c:ptCount val="5"/>
                <c:pt idx="0">
                  <c:v>JAA</c:v>
                </c:pt>
                <c:pt idx="1">
                  <c:v>JA</c:v>
                </c:pt>
                <c:pt idx="2">
                  <c:v>?</c:v>
                </c:pt>
                <c:pt idx="3">
                  <c:v>NÖ</c:v>
                </c:pt>
                <c:pt idx="4">
                  <c:v>NÖÖ</c:v>
                </c:pt>
              </c:strCache>
            </c:strRef>
          </c:cat>
          <c:val>
            <c:numRef>
              <c:f>'Auswertung (1)'!$B$22:$F$22</c:f>
              <c:numCache>
                <c:formatCode>General</c:formatCode>
                <c:ptCount val="5"/>
                <c:pt idx="0">
                  <c:v>2</c:v>
                </c:pt>
                <c:pt idx="1">
                  <c:v>7</c:v>
                </c:pt>
                <c:pt idx="2">
                  <c:v>5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er>
          <c:idx val="2"/>
          <c:order val="2"/>
          <c:tx>
            <c:strRef>
              <c:f>'Auswertung (1)'!$A$23</c:f>
              <c:strCache>
                <c:ptCount val="1"/>
                <c:pt idx="0">
                  <c:v>Bei uns wird niemand gemobbt oder ausgeschlossen.</c:v>
                </c:pt>
              </c:strCache>
            </c:strRef>
          </c:tx>
          <c:cat>
            <c:strRef>
              <c:f>'Auswertung (1)'!$B$1:$F$1</c:f>
              <c:strCache>
                <c:ptCount val="5"/>
                <c:pt idx="0">
                  <c:v>JAA</c:v>
                </c:pt>
                <c:pt idx="1">
                  <c:v>JA</c:v>
                </c:pt>
                <c:pt idx="2">
                  <c:v>?</c:v>
                </c:pt>
                <c:pt idx="3">
                  <c:v>NÖ</c:v>
                </c:pt>
                <c:pt idx="4">
                  <c:v>NÖÖ</c:v>
                </c:pt>
              </c:strCache>
            </c:strRef>
          </c:cat>
          <c:val>
            <c:numRef>
              <c:f>'Auswertung (1)'!$B$23:$F$23</c:f>
              <c:numCache>
                <c:formatCode>General</c:formatCode>
                <c:ptCount val="5"/>
                <c:pt idx="0">
                  <c:v>1</c:v>
                </c:pt>
                <c:pt idx="1">
                  <c:v>5</c:v>
                </c:pt>
                <c:pt idx="2">
                  <c:v>2</c:v>
                </c:pt>
                <c:pt idx="3">
                  <c:v>3</c:v>
                </c:pt>
                <c:pt idx="4">
                  <c:v>3</c:v>
                </c:pt>
              </c:numCache>
            </c:numRef>
          </c:val>
        </c:ser>
        <c:axId val="140763136"/>
        <c:axId val="140764672"/>
      </c:barChart>
      <c:catAx>
        <c:axId val="140763136"/>
        <c:scaling>
          <c:orientation val="minMax"/>
        </c:scaling>
        <c:axPos val="b"/>
        <c:tickLblPos val="nextTo"/>
        <c:crossAx val="140764672"/>
        <c:crosses val="autoZero"/>
        <c:auto val="1"/>
        <c:lblAlgn val="ctr"/>
        <c:lblOffset val="100"/>
      </c:catAx>
      <c:valAx>
        <c:axId val="140764672"/>
        <c:scaling>
          <c:orientation val="minMax"/>
        </c:scaling>
        <c:axPos val="l"/>
        <c:majorGridlines/>
        <c:numFmt formatCode="General" sourceLinked="1"/>
        <c:tickLblPos val="nextTo"/>
        <c:crossAx val="140763136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DE"/>
  <c:chart>
    <c:title>
      <c:tx>
        <c:rich>
          <a:bodyPr/>
          <a:lstStyle/>
          <a:p>
            <a:pPr>
              <a:defRPr/>
            </a:pPr>
            <a:r>
              <a:rPr lang="de-DE"/>
              <a:t>Ich gehe gern in die Schule</a:t>
            </a:r>
          </a:p>
        </c:rich>
      </c:tx>
      <c:layout/>
    </c:title>
    <c:plotArea>
      <c:layout/>
      <c:barChart>
        <c:barDir val="col"/>
        <c:grouping val="clustered"/>
        <c:ser>
          <c:idx val="0"/>
          <c:order val="0"/>
          <c:tx>
            <c:strRef>
              <c:f>'Auswertung (1)'!$A$17</c:f>
              <c:strCache>
                <c:ptCount val="1"/>
                <c:pt idx="0">
                  <c:v>Ich habe viele Freunde in der Klasse.</c:v>
                </c:pt>
              </c:strCache>
            </c:strRef>
          </c:tx>
          <c:cat>
            <c:strRef>
              <c:f>'Auswertung (1)'!$B$1:$F$1</c:f>
              <c:strCache>
                <c:ptCount val="5"/>
                <c:pt idx="0">
                  <c:v>JAA</c:v>
                </c:pt>
                <c:pt idx="1">
                  <c:v>JA</c:v>
                </c:pt>
                <c:pt idx="2">
                  <c:v>?</c:v>
                </c:pt>
                <c:pt idx="3">
                  <c:v>NÖ</c:v>
                </c:pt>
                <c:pt idx="4">
                  <c:v>NÖÖ</c:v>
                </c:pt>
              </c:strCache>
            </c:strRef>
          </c:cat>
          <c:val>
            <c:numRef>
              <c:f>'Auswertung (1)'!$B$17:$F$17</c:f>
              <c:numCache>
                <c:formatCode>General</c:formatCode>
                <c:ptCount val="5"/>
                <c:pt idx="0">
                  <c:v>4</c:v>
                </c:pt>
                <c:pt idx="1">
                  <c:v>9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er>
          <c:idx val="1"/>
          <c:order val="1"/>
          <c:tx>
            <c:strRef>
              <c:f>'Auswertung (1)'!$A$18</c:f>
              <c:strCache>
                <c:ptCount val="1"/>
                <c:pt idx="0">
                  <c:v>Ich kann mich beim Lernen gut konzentrieren.</c:v>
                </c:pt>
              </c:strCache>
            </c:strRef>
          </c:tx>
          <c:cat>
            <c:strRef>
              <c:f>'Auswertung (1)'!$B$1:$F$1</c:f>
              <c:strCache>
                <c:ptCount val="5"/>
                <c:pt idx="0">
                  <c:v>JAA</c:v>
                </c:pt>
                <c:pt idx="1">
                  <c:v>JA</c:v>
                </c:pt>
                <c:pt idx="2">
                  <c:v>?</c:v>
                </c:pt>
                <c:pt idx="3">
                  <c:v>NÖ</c:v>
                </c:pt>
                <c:pt idx="4">
                  <c:v>NÖÖ</c:v>
                </c:pt>
              </c:strCache>
            </c:strRef>
          </c:cat>
          <c:val>
            <c:numRef>
              <c:f>'Auswertung (1)'!$B$18:$F$18</c:f>
              <c:numCache>
                <c:formatCode>General</c:formatCode>
                <c:ptCount val="5"/>
                <c:pt idx="0">
                  <c:v>2</c:v>
                </c:pt>
                <c:pt idx="1">
                  <c:v>6</c:v>
                </c:pt>
                <c:pt idx="2">
                  <c:v>6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er>
          <c:idx val="2"/>
          <c:order val="2"/>
          <c:tx>
            <c:strRef>
              <c:f>'Auswertung (1)'!$A$19</c:f>
              <c:strCache>
                <c:ptCount val="1"/>
                <c:pt idx="0">
                  <c:v>Wir helfen uns gegenseitig.</c:v>
                </c:pt>
              </c:strCache>
            </c:strRef>
          </c:tx>
          <c:cat>
            <c:strRef>
              <c:f>'Auswertung (1)'!$B$1:$F$1</c:f>
              <c:strCache>
                <c:ptCount val="5"/>
                <c:pt idx="0">
                  <c:v>JAA</c:v>
                </c:pt>
                <c:pt idx="1">
                  <c:v>JA</c:v>
                </c:pt>
                <c:pt idx="2">
                  <c:v>?</c:v>
                </c:pt>
                <c:pt idx="3">
                  <c:v>NÖ</c:v>
                </c:pt>
                <c:pt idx="4">
                  <c:v>NÖÖ</c:v>
                </c:pt>
              </c:strCache>
            </c:strRef>
          </c:cat>
          <c:val>
            <c:numRef>
              <c:f>'Auswertung (1)'!$B$19:$F$19</c:f>
              <c:numCache>
                <c:formatCode>General</c:formatCode>
                <c:ptCount val="5"/>
                <c:pt idx="0">
                  <c:v>1</c:v>
                </c:pt>
                <c:pt idx="1">
                  <c:v>8</c:v>
                </c:pt>
                <c:pt idx="2">
                  <c:v>5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axId val="141449856"/>
        <c:axId val="141468032"/>
      </c:barChart>
      <c:catAx>
        <c:axId val="141449856"/>
        <c:scaling>
          <c:orientation val="minMax"/>
        </c:scaling>
        <c:axPos val="b"/>
        <c:tickLblPos val="nextTo"/>
        <c:crossAx val="141468032"/>
        <c:crosses val="autoZero"/>
        <c:auto val="1"/>
        <c:lblAlgn val="ctr"/>
        <c:lblOffset val="100"/>
      </c:catAx>
      <c:valAx>
        <c:axId val="141468032"/>
        <c:scaling>
          <c:orientation val="minMax"/>
        </c:scaling>
        <c:axPos val="l"/>
        <c:majorGridlines/>
        <c:numFmt formatCode="General" sourceLinked="1"/>
        <c:tickLblPos val="nextTo"/>
        <c:crossAx val="141449856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DE"/>
  <c:chart>
    <c:title>
      <c:tx>
        <c:rich>
          <a:bodyPr/>
          <a:lstStyle/>
          <a:p>
            <a:pPr>
              <a:defRPr/>
            </a:pPr>
            <a:r>
              <a:rPr lang="de-DE"/>
              <a:t>Meine Leistung</a:t>
            </a:r>
          </a:p>
        </c:rich>
      </c:tx>
      <c:layout/>
    </c:title>
    <c:plotArea>
      <c:layout/>
      <c:barChart>
        <c:barDir val="col"/>
        <c:grouping val="clustered"/>
        <c:ser>
          <c:idx val="0"/>
          <c:order val="0"/>
          <c:tx>
            <c:strRef>
              <c:f>'Auswertung (1)'!$A$25</c:f>
              <c:strCache>
                <c:ptCount val="1"/>
                <c:pt idx="0">
                  <c:v>Ich bringe mich im Unterricht ein, so gut ich kann.</c:v>
                </c:pt>
              </c:strCache>
            </c:strRef>
          </c:tx>
          <c:cat>
            <c:strRef>
              <c:f>'Auswertung (1)'!$B$1:$F$1</c:f>
              <c:strCache>
                <c:ptCount val="5"/>
                <c:pt idx="0">
                  <c:v>JAA</c:v>
                </c:pt>
                <c:pt idx="1">
                  <c:v>JA</c:v>
                </c:pt>
                <c:pt idx="2">
                  <c:v>?</c:v>
                </c:pt>
                <c:pt idx="3">
                  <c:v>NÖ</c:v>
                </c:pt>
                <c:pt idx="4">
                  <c:v>NÖÖ</c:v>
                </c:pt>
              </c:strCache>
            </c:strRef>
          </c:cat>
          <c:val>
            <c:numRef>
              <c:f>'Auswertung (1)'!$B$25:$F$25</c:f>
              <c:numCache>
                <c:formatCode>General</c:formatCode>
                <c:ptCount val="5"/>
                <c:pt idx="0">
                  <c:v>14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er>
          <c:idx val="1"/>
          <c:order val="1"/>
          <c:tx>
            <c:strRef>
              <c:f>'Auswertung (1)'!$A$26</c:f>
              <c:strCache>
                <c:ptCount val="1"/>
                <c:pt idx="0">
                  <c:v>Alle Themen des Unterrichts fallen mir leicht.</c:v>
                </c:pt>
              </c:strCache>
            </c:strRef>
          </c:tx>
          <c:cat>
            <c:strRef>
              <c:f>'Auswertung (1)'!$B$1:$F$1</c:f>
              <c:strCache>
                <c:ptCount val="5"/>
                <c:pt idx="0">
                  <c:v>JAA</c:v>
                </c:pt>
                <c:pt idx="1">
                  <c:v>JA</c:v>
                </c:pt>
                <c:pt idx="2">
                  <c:v>?</c:v>
                </c:pt>
                <c:pt idx="3">
                  <c:v>NÖ</c:v>
                </c:pt>
                <c:pt idx="4">
                  <c:v>NÖÖ</c:v>
                </c:pt>
              </c:strCache>
            </c:strRef>
          </c:cat>
          <c:val>
            <c:numRef>
              <c:f>'Auswertung (1)'!$B$26:$F$26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14</c:v>
                </c:pt>
              </c:numCache>
            </c:numRef>
          </c:val>
        </c:ser>
        <c:ser>
          <c:idx val="2"/>
          <c:order val="2"/>
          <c:tx>
            <c:strRef>
              <c:f>'Auswertung (1)'!$A$27</c:f>
              <c:strCache>
                <c:ptCount val="1"/>
                <c:pt idx="0">
                  <c:v>Ich bin sehr zufrieden mit meiner Leistung.</c:v>
                </c:pt>
              </c:strCache>
            </c:strRef>
          </c:tx>
          <c:cat>
            <c:strRef>
              <c:f>'Auswertung (1)'!$B$1:$F$1</c:f>
              <c:strCache>
                <c:ptCount val="5"/>
                <c:pt idx="0">
                  <c:v>JAA</c:v>
                </c:pt>
                <c:pt idx="1">
                  <c:v>JA</c:v>
                </c:pt>
                <c:pt idx="2">
                  <c:v>?</c:v>
                </c:pt>
                <c:pt idx="3">
                  <c:v>NÖ</c:v>
                </c:pt>
                <c:pt idx="4">
                  <c:v>NÖÖ</c:v>
                </c:pt>
              </c:strCache>
            </c:strRef>
          </c:cat>
          <c:val>
            <c:numRef>
              <c:f>'Auswertung (1)'!$B$27:$F$27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14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axId val="141571968"/>
        <c:axId val="141573504"/>
      </c:barChart>
      <c:catAx>
        <c:axId val="141571968"/>
        <c:scaling>
          <c:orientation val="minMax"/>
        </c:scaling>
        <c:axPos val="b"/>
        <c:tickLblPos val="nextTo"/>
        <c:crossAx val="141573504"/>
        <c:crosses val="autoZero"/>
        <c:auto val="1"/>
        <c:lblAlgn val="ctr"/>
        <c:lblOffset val="100"/>
      </c:catAx>
      <c:valAx>
        <c:axId val="141573504"/>
        <c:scaling>
          <c:orientation val="minMax"/>
        </c:scaling>
        <c:axPos val="l"/>
        <c:majorGridlines/>
        <c:numFmt formatCode="General" sourceLinked="1"/>
        <c:tickLblPos val="nextTo"/>
        <c:crossAx val="141571968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DE"/>
  <c:style val="4"/>
  <c:chart>
    <c:title>
      <c:tx>
        <c:rich>
          <a:bodyPr/>
          <a:lstStyle/>
          <a:p>
            <a:pPr>
              <a:defRPr/>
            </a:pPr>
            <a:r>
              <a:rPr lang="de-DE"/>
              <a:t>Übersicht über die Bereiche</a:t>
            </a:r>
          </a:p>
        </c:rich>
      </c:tx>
      <c:layout/>
    </c:title>
    <c:plotArea>
      <c:layout/>
      <c:pieChart>
        <c:varyColors val="1"/>
        <c:ser>
          <c:idx val="0"/>
          <c:order val="0"/>
          <c:dLbls>
            <c:numFmt formatCode="#,##0.00" sourceLinked="0"/>
            <c:showVal val="1"/>
            <c:showCatName val="1"/>
            <c:showLeaderLines val="1"/>
          </c:dLbls>
          <c:cat>
            <c:strRef>
              <c:f>('Auswertung (2)'!$A$4,'Auswertung (2)'!$A$8,'Auswertung (2)'!$A$12,'Auswertung (2)'!$A$16,'Auswertung (2)'!$A$20,'Auswertung (2)'!$A$24)</c:f>
              <c:strCache>
                <c:ptCount val="6"/>
                <c:pt idx="0">
                  <c:v>Unterricht</c:v>
                </c:pt>
                <c:pt idx="1">
                  <c:v>Hausaufgaben</c:v>
                </c:pt>
                <c:pt idx="2">
                  <c:v>Gemeinschaft</c:v>
                </c:pt>
                <c:pt idx="3">
                  <c:v>Ich gehe gerne in die Schule</c:v>
                </c:pt>
                <c:pt idx="4">
                  <c:v>Streit und Probleme</c:v>
                </c:pt>
                <c:pt idx="5">
                  <c:v>Meine Leistung</c:v>
                </c:pt>
              </c:strCache>
            </c:strRef>
          </c:cat>
          <c:val>
            <c:numRef>
              <c:f>('Auswertung (2)'!$G$4,'Auswertung (2)'!$G$8,'Auswertung (2)'!$G$12,'Auswertung (2)'!$G$16,'Auswertung (2)'!$G$20,'Auswertung (2)'!$G$24)</c:f>
              <c:numCache>
                <c:formatCode>General</c:formatCode>
                <c:ptCount val="6"/>
                <c:pt idx="0">
                  <c:v>0.7</c:v>
                </c:pt>
                <c:pt idx="1">
                  <c:v>0.93333333333333335</c:v>
                </c:pt>
                <c:pt idx="2">
                  <c:v>1.1666666666666667</c:v>
                </c:pt>
                <c:pt idx="3">
                  <c:v>1.2333333333333334</c:v>
                </c:pt>
                <c:pt idx="4">
                  <c:v>0.5</c:v>
                </c:pt>
                <c:pt idx="5">
                  <c:v>0</c:v>
                </c:pt>
              </c:numCache>
            </c:numRef>
          </c:val>
        </c:ser>
        <c:firstSliceAng val="0"/>
      </c:pieChart>
    </c:plotArea>
    <c:plotVisOnly val="1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DE"/>
  <c:chart>
    <c:title>
      <c:tx>
        <c:rich>
          <a:bodyPr/>
          <a:lstStyle/>
          <a:p>
            <a:pPr>
              <a:defRPr/>
            </a:pPr>
            <a:r>
              <a:rPr lang="de-DE" sz="1400">
                <a:solidFill>
                  <a:srgbClr val="C00000"/>
                </a:solidFill>
              </a:rPr>
              <a:t>Bewertungssummen einzelner Kinder</a:t>
            </a:r>
          </a:p>
        </c:rich>
      </c:tx>
      <c:layout/>
    </c:title>
    <c:plotArea>
      <c:layout>
        <c:manualLayout>
          <c:layoutTarget val="inner"/>
          <c:xMode val="edge"/>
          <c:yMode val="edge"/>
          <c:x val="0.10807370953630809"/>
          <c:y val="0.19032076007913637"/>
          <c:w val="0.8889560367454068"/>
          <c:h val="0.75360578282379809"/>
        </c:manualLayout>
      </c:layout>
      <c:barChart>
        <c:barDir val="col"/>
        <c:grouping val="clustered"/>
        <c:varyColors val="1"/>
        <c:ser>
          <c:idx val="0"/>
          <c:order val="0"/>
          <c:invertIfNegative val="1"/>
          <c:dLbls>
            <c:showVal val="1"/>
          </c:dLbls>
          <c:val>
            <c:numRef>
              <c:f>Rohwerte!$H$28:$AK$28</c:f>
              <c:numCache>
                <c:formatCode>General</c:formatCode>
                <c:ptCount val="30"/>
                <c:pt idx="0">
                  <c:v>5</c:v>
                </c:pt>
                <c:pt idx="1">
                  <c:v>7</c:v>
                </c:pt>
                <c:pt idx="2">
                  <c:v>10</c:v>
                </c:pt>
                <c:pt idx="3">
                  <c:v>13</c:v>
                </c:pt>
                <c:pt idx="4">
                  <c:v>9</c:v>
                </c:pt>
                <c:pt idx="5">
                  <c:v>22</c:v>
                </c:pt>
                <c:pt idx="6">
                  <c:v>3</c:v>
                </c:pt>
                <c:pt idx="7">
                  <c:v>10</c:v>
                </c:pt>
                <c:pt idx="8">
                  <c:v>15</c:v>
                </c:pt>
                <c:pt idx="9">
                  <c:v>0</c:v>
                </c:pt>
                <c:pt idx="10">
                  <c:v>7</c:v>
                </c:pt>
                <c:pt idx="11">
                  <c:v>9</c:v>
                </c:pt>
                <c:pt idx="12">
                  <c:v>2</c:v>
                </c:pt>
                <c:pt idx="13">
                  <c:v>2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</c:numCache>
            </c:numRef>
          </c:val>
        </c:ser>
        <c:axId val="141678080"/>
        <c:axId val="141679616"/>
      </c:barChart>
      <c:catAx>
        <c:axId val="141678080"/>
        <c:scaling>
          <c:orientation val="minMax"/>
        </c:scaling>
        <c:axPos val="b"/>
        <c:tickLblPos val="nextTo"/>
        <c:crossAx val="141679616"/>
        <c:crosses val="autoZero"/>
        <c:auto val="1"/>
        <c:lblAlgn val="ctr"/>
        <c:lblOffset val="100"/>
      </c:catAx>
      <c:valAx>
        <c:axId val="141679616"/>
        <c:scaling>
          <c:orientation val="minMax"/>
        </c:scaling>
        <c:axPos val="l"/>
        <c:majorGridlines/>
        <c:numFmt formatCode="General" sourceLinked="1"/>
        <c:tickLblPos val="nextTo"/>
        <c:crossAx val="141678080"/>
        <c:crosses val="autoZero"/>
        <c:crossBetween val="between"/>
      </c:valAx>
    </c:plotArea>
    <c:plotVisOnly val="1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DE"/>
  <c:chart>
    <c:title>
      <c:tx>
        <c:rich>
          <a:bodyPr/>
          <a:lstStyle/>
          <a:p>
            <a:pPr>
              <a:defRPr/>
            </a:pPr>
            <a:r>
              <a:rPr lang="de-DE"/>
              <a:t>Mittelwerte</a:t>
            </a:r>
          </a:p>
        </c:rich>
      </c:tx>
      <c:layout/>
    </c:title>
    <c:view3D>
      <c:rAngAx val="1"/>
    </c:view3D>
    <c:plotArea>
      <c:layout/>
      <c:bar3DChart>
        <c:barDir val="col"/>
        <c:grouping val="clustered"/>
        <c:ser>
          <c:idx val="0"/>
          <c:order val="0"/>
          <c:spPr>
            <a:solidFill>
              <a:srgbClr val="92D050"/>
            </a:solidFill>
          </c:spPr>
          <c:invertIfNegative val="1"/>
          <c:dLbls>
            <c:numFmt formatCode="#,##0.00" sourceLinked="0"/>
            <c:showVal val="1"/>
          </c:dLbls>
          <c:cat>
            <c:strRef>
              <c:f>(Rohwerte!$A$5:$A$7,Rohwerte!$A$9:$A$11,Rohwerte!$A$13:$A$15,Rohwerte!$A$17:$A$19,Rohwerte!$A$21:$A$23,Rohwerte!$A$25:$A$27)</c:f>
              <c:strCache>
                <c:ptCount val="18"/>
                <c:pt idx="0">
                  <c:v>Der Unterricht ist abwechslungsreich.</c:v>
                </c:pt>
                <c:pt idx="1">
                  <c:v>Wenn ich mich melde, komme ich auch meistens dran</c:v>
                </c:pt>
                <c:pt idx="2">
                  <c:v>Meistens ist es während des Unterrichts leise</c:v>
                </c:pt>
                <c:pt idx="3">
                  <c:v>Die Hausaufgabenmenge ist genau richtig.</c:v>
                </c:pt>
                <c:pt idx="4">
                  <c:v>Ich schaffe alle Hausaufgaben vollständig.</c:v>
                </c:pt>
                <c:pt idx="5">
                  <c:v>Ich arbeite bei den Hausaufgaben selbstständig.</c:v>
                </c:pt>
                <c:pt idx="6">
                  <c:v>Ich fühle mich wohl in der Klassengemeinschaft.</c:v>
                </c:pt>
                <c:pt idx="7">
                  <c:v>Wenn es Probleme gibt, werden sie diskutiert.</c:v>
                </c:pt>
                <c:pt idx="8">
                  <c:v>Jeder darf Fehler machen, ohne ausgelacht zu werden</c:v>
                </c:pt>
                <c:pt idx="9">
                  <c:v>Ich habe viele Freunde in der Klasse.</c:v>
                </c:pt>
                <c:pt idx="10">
                  <c:v>Ich kann mich beim Lernen gut konzentrieren.</c:v>
                </c:pt>
                <c:pt idx="11">
                  <c:v>Wir helfen uns gegenseitig.</c:v>
                </c:pt>
                <c:pt idx="12">
                  <c:v>Wir gehen friedlich miteinander um.</c:v>
                </c:pt>
                <c:pt idx="13">
                  <c:v>Jeder darf sagen, was ihm auf dem Herzen liegt.</c:v>
                </c:pt>
                <c:pt idx="14">
                  <c:v>Bei uns wird niemand gemobbt oder ausgeschlossen.</c:v>
                </c:pt>
                <c:pt idx="15">
                  <c:v>Ich bringe mich im Unterricht ein, so gut ich kann.</c:v>
                </c:pt>
                <c:pt idx="16">
                  <c:v>Alle Themen des Unterrichts fallen mir leicht.</c:v>
                </c:pt>
                <c:pt idx="17">
                  <c:v>Ich bin sehr zufrieden mit meiner Leistung.</c:v>
                </c:pt>
              </c:strCache>
            </c:strRef>
          </c:cat>
          <c:val>
            <c:numRef>
              <c:f>(Rohwerte!$B$5:$B$7,Rohwerte!$B$9:$B$11,Rohwerte!$B$13:$B$15,Rohwerte!$B$17:$B$19,Rohwerte!$B$21:$B$23,Rohwerte!$B$25:$B$27)</c:f>
              <c:numCache>
                <c:formatCode>General</c:formatCode>
                <c:ptCount val="18"/>
                <c:pt idx="0">
                  <c:v>0.9285714285714286</c:v>
                </c:pt>
                <c:pt idx="1">
                  <c:v>0.5</c:v>
                </c:pt>
                <c:pt idx="2">
                  <c:v>7.1428571428571425E-2</c:v>
                </c:pt>
                <c:pt idx="3">
                  <c:v>0.35714285714285715</c:v>
                </c:pt>
                <c:pt idx="4">
                  <c:v>1.0714285714285714</c:v>
                </c:pt>
                <c:pt idx="5">
                  <c:v>0.5714285714285714</c:v>
                </c:pt>
                <c:pt idx="6">
                  <c:v>1.1428571428571428</c:v>
                </c:pt>
                <c:pt idx="7">
                  <c:v>0.6428571428571429</c:v>
                </c:pt>
                <c:pt idx="8">
                  <c:v>0.7142857142857143</c:v>
                </c:pt>
                <c:pt idx="9">
                  <c:v>1.2142857142857142</c:v>
                </c:pt>
                <c:pt idx="10">
                  <c:v>0.7142857142857143</c:v>
                </c:pt>
                <c:pt idx="11">
                  <c:v>0.7142857142857143</c:v>
                </c:pt>
                <c:pt idx="12">
                  <c:v>0.42857142857142855</c:v>
                </c:pt>
                <c:pt idx="13">
                  <c:v>0.7857142857142857</c:v>
                </c:pt>
                <c:pt idx="14">
                  <c:v>-0.14285714285714285</c:v>
                </c:pt>
                <c:pt idx="15">
                  <c:v>2</c:v>
                </c:pt>
                <c:pt idx="16">
                  <c:v>-2</c:v>
                </c:pt>
                <c:pt idx="17">
                  <c:v>0</c:v>
                </c:pt>
              </c:numCache>
            </c:numRef>
          </c:val>
        </c:ser>
        <c:shape val="box"/>
        <c:axId val="141548544"/>
        <c:axId val="141820672"/>
        <c:axId val="0"/>
      </c:bar3DChart>
      <c:catAx>
        <c:axId val="141548544"/>
        <c:scaling>
          <c:orientation val="minMax"/>
        </c:scaling>
        <c:axPos val="b"/>
        <c:tickLblPos val="nextTo"/>
        <c:crossAx val="141820672"/>
        <c:crosses val="autoZero"/>
        <c:auto val="1"/>
        <c:lblAlgn val="ctr"/>
        <c:lblOffset val="100"/>
      </c:catAx>
      <c:valAx>
        <c:axId val="141820672"/>
        <c:scaling>
          <c:orientation val="minMax"/>
        </c:scaling>
        <c:axPos val="l"/>
        <c:majorGridlines/>
        <c:numFmt formatCode="General" sourceLinked="1"/>
        <c:tickLblPos val="nextTo"/>
        <c:crossAx val="141548544"/>
        <c:crosses val="autoZero"/>
        <c:crossBetween val="between"/>
      </c:valAx>
    </c:plotArea>
    <c:plotVisOnly val="1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.xml"/><Relationship Id="rId1" Type="http://schemas.openxmlformats.org/officeDocument/2006/relationships/chart" Target="../charts/chart1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9</xdr:row>
      <xdr:rowOff>0</xdr:rowOff>
    </xdr:from>
    <xdr:to>
      <xdr:col>6</xdr:col>
      <xdr:colOff>304800</xdr:colOff>
      <xdr:row>10</xdr:row>
      <xdr:rowOff>152400</xdr:rowOff>
    </xdr:to>
    <xdr:sp macro="" textlink="">
      <xdr:nvSpPr>
        <xdr:cNvPr id="2" name="AutoShape 1" descr="Einfache gelbe smiley"/>
        <xdr:cNvSpPr>
          <a:spLocks noChangeAspect="1" noChangeArrowheads="1"/>
        </xdr:cNvSpPr>
      </xdr:nvSpPr>
      <xdr:spPr bwMode="auto">
        <a:xfrm>
          <a:off x="5276850" y="617220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13</xdr:row>
      <xdr:rowOff>0</xdr:rowOff>
    </xdr:from>
    <xdr:to>
      <xdr:col>6</xdr:col>
      <xdr:colOff>304800</xdr:colOff>
      <xdr:row>14</xdr:row>
      <xdr:rowOff>171450</xdr:rowOff>
    </xdr:to>
    <xdr:sp macro="" textlink="">
      <xdr:nvSpPr>
        <xdr:cNvPr id="3" name="AutoShape 5" descr="Einfache gelbe smiley"/>
        <xdr:cNvSpPr>
          <a:spLocks noChangeAspect="1" noChangeArrowheads="1"/>
        </xdr:cNvSpPr>
      </xdr:nvSpPr>
      <xdr:spPr bwMode="auto">
        <a:xfrm>
          <a:off x="5276850" y="777240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940044</xdr:colOff>
      <xdr:row>0</xdr:row>
      <xdr:rowOff>0</xdr:rowOff>
    </xdr:from>
    <xdr:to>
      <xdr:col>3</xdr:col>
      <xdr:colOff>19050</xdr:colOff>
      <xdr:row>0</xdr:row>
      <xdr:rowOff>2109912</xdr:rowOff>
    </xdr:to>
    <xdr:pic>
      <xdr:nvPicPr>
        <xdr:cNvPr id="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38981" t="20672" r="18495" b="40938"/>
        <a:stretch>
          <a:fillRect/>
        </a:stretch>
      </xdr:blipFill>
      <xdr:spPr bwMode="auto">
        <a:xfrm>
          <a:off x="940044" y="0"/>
          <a:ext cx="3365256" cy="21099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4082</xdr:colOff>
      <xdr:row>1</xdr:row>
      <xdr:rowOff>272147</xdr:rowOff>
    </xdr:from>
    <xdr:to>
      <xdr:col>15</xdr:col>
      <xdr:colOff>436789</xdr:colOff>
      <xdr:row>12</xdr:row>
      <xdr:rowOff>13608</xdr:rowOff>
    </xdr:to>
    <xdr:graphicFrame macro="">
      <xdr:nvGraphicFramePr>
        <xdr:cNvPr id="6" name="Diagramm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666750</xdr:colOff>
      <xdr:row>1</xdr:row>
      <xdr:rowOff>274866</xdr:rowOff>
    </xdr:from>
    <xdr:to>
      <xdr:col>22</xdr:col>
      <xdr:colOff>438150</xdr:colOff>
      <xdr:row>12</xdr:row>
      <xdr:rowOff>13607</xdr:rowOff>
    </xdr:to>
    <xdr:graphicFrame macro="">
      <xdr:nvGraphicFramePr>
        <xdr:cNvPr id="7" name="Diagramm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1361</xdr:colOff>
      <xdr:row>13</xdr:row>
      <xdr:rowOff>13607</xdr:rowOff>
    </xdr:from>
    <xdr:to>
      <xdr:col>15</xdr:col>
      <xdr:colOff>453118</xdr:colOff>
      <xdr:row>23</xdr:row>
      <xdr:rowOff>13607</xdr:rowOff>
    </xdr:to>
    <xdr:graphicFrame macro="">
      <xdr:nvGraphicFramePr>
        <xdr:cNvPr id="4" name="Diagramm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0</xdr:colOff>
      <xdr:row>23</xdr:row>
      <xdr:rowOff>285753</xdr:rowOff>
    </xdr:from>
    <xdr:to>
      <xdr:col>15</xdr:col>
      <xdr:colOff>457200</xdr:colOff>
      <xdr:row>34</xdr:row>
      <xdr:rowOff>13608</xdr:rowOff>
    </xdr:to>
    <xdr:graphicFrame macro="">
      <xdr:nvGraphicFramePr>
        <xdr:cNvPr id="8" name="Diagramm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16</xdr:col>
      <xdr:colOff>27214</xdr:colOff>
      <xdr:row>13</xdr:row>
      <xdr:rowOff>13607</xdr:rowOff>
    </xdr:from>
    <xdr:to>
      <xdr:col>22</xdr:col>
      <xdr:colOff>478971</xdr:colOff>
      <xdr:row>22</xdr:row>
      <xdr:rowOff>299356</xdr:rowOff>
    </xdr:to>
    <xdr:graphicFrame macro="">
      <xdr:nvGraphicFramePr>
        <xdr:cNvPr id="9" name="Diagramm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16</xdr:col>
      <xdr:colOff>27215</xdr:colOff>
      <xdr:row>24</xdr:row>
      <xdr:rowOff>13610</xdr:rowOff>
    </xdr:from>
    <xdr:to>
      <xdr:col>22</xdr:col>
      <xdr:colOff>484415</xdr:colOff>
      <xdr:row>34</xdr:row>
      <xdr:rowOff>13608</xdr:rowOff>
    </xdr:to>
    <xdr:graphicFrame macro="">
      <xdr:nvGraphicFramePr>
        <xdr:cNvPr id="10" name="Diagramm 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285750</xdr:colOff>
      <xdr:row>0</xdr:row>
      <xdr:rowOff>136072</xdr:rowOff>
    </xdr:from>
    <xdr:to>
      <xdr:col>24</xdr:col>
      <xdr:colOff>598714</xdr:colOff>
      <xdr:row>14</xdr:row>
      <xdr:rowOff>285750</xdr:rowOff>
    </xdr:to>
    <xdr:graphicFrame macro="">
      <xdr:nvGraphicFramePr>
        <xdr:cNvPr id="8" name="Diagramm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219227</xdr:colOff>
      <xdr:row>0</xdr:row>
      <xdr:rowOff>163287</xdr:rowOff>
    </xdr:from>
    <xdr:to>
      <xdr:col>17</xdr:col>
      <xdr:colOff>122464</xdr:colOff>
      <xdr:row>15</xdr:row>
      <xdr:rowOff>1</xdr:rowOff>
    </xdr:to>
    <xdr:graphicFrame macro="">
      <xdr:nvGraphicFramePr>
        <xdr:cNvPr id="9" name="Diagramm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231321</xdr:colOff>
      <xdr:row>15</xdr:row>
      <xdr:rowOff>92226</xdr:rowOff>
    </xdr:from>
    <xdr:to>
      <xdr:col>25</xdr:col>
      <xdr:colOff>95249</xdr:colOff>
      <xdr:row>29</xdr:row>
      <xdr:rowOff>176892</xdr:rowOff>
    </xdr:to>
    <xdr:graphicFrame macro="">
      <xdr:nvGraphicFramePr>
        <xdr:cNvPr id="10" name="Diagramm 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666750</xdr:colOff>
      <xdr:row>2</xdr:row>
      <xdr:rowOff>152399</xdr:rowOff>
    </xdr:from>
    <xdr:to>
      <xdr:col>11</xdr:col>
      <xdr:colOff>514350</xdr:colOff>
      <xdr:row>37</xdr:row>
      <xdr:rowOff>19049</xdr:rowOff>
    </xdr:to>
    <xdr:graphicFrame macro="">
      <xdr:nvGraphicFramePr>
        <xdr:cNvPr id="5" name="Diagramm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209549</xdr:colOff>
      <xdr:row>1</xdr:row>
      <xdr:rowOff>19050</xdr:rowOff>
    </xdr:from>
    <xdr:to>
      <xdr:col>13</xdr:col>
      <xdr:colOff>495298</xdr:colOff>
      <xdr:row>28</xdr:row>
      <xdr:rowOff>19050</xdr:rowOff>
    </xdr:to>
    <xdr:graphicFrame macro="">
      <xdr:nvGraphicFramePr>
        <xdr:cNvPr id="4" name="Diagramm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95251</xdr:colOff>
      <xdr:row>27</xdr:row>
      <xdr:rowOff>95251</xdr:rowOff>
    </xdr:from>
    <xdr:to>
      <xdr:col>4</xdr:col>
      <xdr:colOff>257176</xdr:colOff>
      <xdr:row>46</xdr:row>
      <xdr:rowOff>28576</xdr:rowOff>
    </xdr:to>
    <xdr:graphicFrame macro="">
      <xdr:nvGraphicFramePr>
        <xdr:cNvPr id="3" name="Diagramm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Larissa-Design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G27"/>
  <sheetViews>
    <sheetView tabSelected="1" zoomScaleNormal="100" workbookViewId="0">
      <selection activeCell="A7" sqref="A7"/>
    </sheetView>
  </sheetViews>
  <sheetFormatPr baseColWidth="10" defaultRowHeight="12.75"/>
  <cols>
    <col min="1" max="1" width="56.5" customWidth="1"/>
    <col min="2" max="2" width="9.6640625" customWidth="1"/>
    <col min="3" max="6" width="8.83203125" customWidth="1"/>
  </cols>
  <sheetData>
    <row r="1" spans="1:7" ht="169.5" customHeight="1"/>
    <row r="2" spans="1:7" ht="59.25" customHeight="1">
      <c r="A2" s="26" t="s">
        <v>37</v>
      </c>
      <c r="B2" s="8" t="s">
        <v>12</v>
      </c>
      <c r="C2" s="8" t="s">
        <v>13</v>
      </c>
      <c r="D2" s="9" t="s">
        <v>14</v>
      </c>
      <c r="E2" s="10" t="s">
        <v>15</v>
      </c>
      <c r="F2" s="10" t="s">
        <v>39</v>
      </c>
    </row>
    <row r="3" spans="1:7" ht="22.5" customHeight="1">
      <c r="A3" s="4" t="s">
        <v>38</v>
      </c>
      <c r="B3" s="11" t="s">
        <v>0</v>
      </c>
      <c r="C3" s="11" t="s">
        <v>1</v>
      </c>
      <c r="D3" s="12" t="s">
        <v>16</v>
      </c>
      <c r="E3" s="13" t="s">
        <v>3</v>
      </c>
      <c r="F3" s="13" t="s">
        <v>4</v>
      </c>
    </row>
    <row r="4" spans="1:7" ht="19.5" customHeight="1">
      <c r="A4" s="17" t="s">
        <v>19</v>
      </c>
      <c r="B4" s="19"/>
      <c r="C4" s="20"/>
      <c r="D4" s="21"/>
      <c r="E4" s="21"/>
      <c r="F4" s="22"/>
    </row>
    <row r="5" spans="1:7" ht="19.5" customHeight="1">
      <c r="A5" s="34" t="s">
        <v>20</v>
      </c>
      <c r="B5" s="1"/>
      <c r="C5" s="1"/>
      <c r="D5" s="1"/>
      <c r="E5" s="1"/>
      <c r="F5" s="1"/>
    </row>
    <row r="6" spans="1:7" ht="19.5" customHeight="1">
      <c r="A6" s="34" t="s">
        <v>18</v>
      </c>
      <c r="B6" s="14"/>
      <c r="C6" s="14"/>
      <c r="D6" s="14"/>
      <c r="E6" s="14"/>
      <c r="F6" s="14"/>
    </row>
    <row r="7" spans="1:7" ht="19.5" customHeight="1">
      <c r="A7" s="34" t="s">
        <v>21</v>
      </c>
      <c r="B7" s="14"/>
      <c r="C7" s="14"/>
      <c r="D7" s="14"/>
      <c r="E7" s="14"/>
      <c r="F7" s="14"/>
    </row>
    <row r="8" spans="1:7" ht="19.5" customHeight="1">
      <c r="A8" s="17" t="s">
        <v>22</v>
      </c>
      <c r="B8" s="23"/>
      <c r="C8" s="19"/>
      <c r="D8" s="19"/>
      <c r="E8" s="19"/>
      <c r="F8" s="19"/>
    </row>
    <row r="9" spans="1:7" ht="19.5" customHeight="1">
      <c r="A9" s="34" t="s">
        <v>23</v>
      </c>
      <c r="B9" s="15"/>
      <c r="C9" s="1"/>
      <c r="D9" s="1"/>
      <c r="E9" s="1"/>
      <c r="F9" s="1"/>
    </row>
    <row r="10" spans="1:7" ht="19.5" customHeight="1">
      <c r="A10" s="34" t="s">
        <v>24</v>
      </c>
      <c r="B10" s="15"/>
      <c r="C10" s="1"/>
      <c r="D10" s="1"/>
      <c r="E10" s="1"/>
      <c r="F10" s="1"/>
    </row>
    <row r="11" spans="1:7" ht="19.5" customHeight="1">
      <c r="A11" s="34" t="s">
        <v>25</v>
      </c>
      <c r="B11" s="15"/>
      <c r="C11" s="1"/>
      <c r="D11" s="1"/>
      <c r="E11" s="1"/>
      <c r="F11" s="1"/>
    </row>
    <row r="12" spans="1:7" ht="18.75" customHeight="1">
      <c r="A12" s="17" t="s">
        <v>26</v>
      </c>
      <c r="B12" s="23"/>
      <c r="C12" s="19"/>
      <c r="D12" s="19"/>
      <c r="E12" s="19"/>
      <c r="F12" s="19"/>
    </row>
    <row r="13" spans="1:7" ht="18.75" customHeight="1">
      <c r="A13" s="34" t="s">
        <v>6</v>
      </c>
      <c r="B13" s="14"/>
      <c r="C13" s="1"/>
      <c r="D13" s="1"/>
      <c r="E13" s="1"/>
      <c r="F13" s="1"/>
    </row>
    <row r="14" spans="1:7" ht="18.75" customHeight="1">
      <c r="A14" s="34" t="s">
        <v>5</v>
      </c>
      <c r="B14" s="15"/>
      <c r="C14" s="1"/>
      <c r="D14" s="1"/>
      <c r="E14" s="1"/>
      <c r="F14" s="1"/>
    </row>
    <row r="15" spans="1:7" ht="18.75" customHeight="1">
      <c r="A15" s="34" t="s">
        <v>27</v>
      </c>
      <c r="B15" s="14"/>
      <c r="C15" s="1"/>
      <c r="D15" s="1"/>
      <c r="E15" s="1"/>
      <c r="F15" s="1"/>
    </row>
    <row r="16" spans="1:7" ht="18.75" customHeight="1">
      <c r="A16" s="17" t="s">
        <v>28</v>
      </c>
      <c r="B16" s="24"/>
      <c r="C16" s="19"/>
      <c r="D16" s="19"/>
      <c r="E16" s="19"/>
      <c r="F16" s="19"/>
      <c r="G16" s="25"/>
    </row>
    <row r="17" spans="1:6" ht="18.75" customHeight="1">
      <c r="A17" s="36" t="s">
        <v>7</v>
      </c>
      <c r="B17" s="15"/>
      <c r="C17" s="1"/>
      <c r="D17" s="1"/>
      <c r="E17" s="1"/>
      <c r="F17" s="1"/>
    </row>
    <row r="18" spans="1:6" ht="18.75" customHeight="1">
      <c r="A18" s="37" t="s">
        <v>29</v>
      </c>
      <c r="B18" s="15"/>
      <c r="C18" s="1"/>
      <c r="D18" s="1"/>
      <c r="E18" s="1"/>
      <c r="F18" s="1"/>
    </row>
    <row r="19" spans="1:6" ht="18.75" customHeight="1">
      <c r="A19" s="36" t="s">
        <v>8</v>
      </c>
      <c r="B19" s="15"/>
      <c r="C19" s="1"/>
      <c r="D19" s="1"/>
      <c r="E19" s="1"/>
      <c r="F19" s="1"/>
    </row>
    <row r="20" spans="1:6" ht="18.75" customHeight="1">
      <c r="A20" s="17" t="s">
        <v>30</v>
      </c>
      <c r="B20" s="24"/>
      <c r="C20" s="19"/>
      <c r="D20" s="19"/>
      <c r="E20" s="19"/>
      <c r="F20" s="19"/>
    </row>
    <row r="21" spans="1:6" ht="18.75" customHeight="1">
      <c r="A21" s="37" t="s">
        <v>31</v>
      </c>
      <c r="B21" s="15"/>
      <c r="C21" s="1"/>
      <c r="D21" s="1"/>
      <c r="E21" s="1"/>
      <c r="F21" s="1"/>
    </row>
    <row r="22" spans="1:6" ht="18.75" customHeight="1">
      <c r="A22" s="36" t="s">
        <v>40</v>
      </c>
      <c r="B22" s="15"/>
      <c r="C22" s="1"/>
      <c r="D22" s="1"/>
      <c r="E22" s="1"/>
      <c r="F22" s="1"/>
    </row>
    <row r="23" spans="1:6" ht="18.75" customHeight="1">
      <c r="A23" s="34" t="s">
        <v>32</v>
      </c>
      <c r="B23" s="15"/>
      <c r="C23" s="1"/>
      <c r="D23" s="1"/>
      <c r="E23" s="1"/>
      <c r="F23" s="1"/>
    </row>
    <row r="24" spans="1:6" ht="18.75" customHeight="1">
      <c r="A24" s="17" t="s">
        <v>33</v>
      </c>
      <c r="B24" s="24"/>
      <c r="C24" s="19"/>
      <c r="D24" s="19"/>
      <c r="E24" s="19"/>
      <c r="F24" s="19"/>
    </row>
    <row r="25" spans="1:6" ht="18.75" customHeight="1">
      <c r="A25" s="34" t="s">
        <v>34</v>
      </c>
      <c r="B25" s="15"/>
      <c r="C25" s="1"/>
      <c r="D25" s="1"/>
      <c r="E25" s="1"/>
      <c r="F25" s="1"/>
    </row>
    <row r="26" spans="1:6" ht="18.75" customHeight="1">
      <c r="A26" s="34" t="s">
        <v>35</v>
      </c>
      <c r="B26" s="15"/>
      <c r="C26" s="1"/>
      <c r="D26" s="1"/>
      <c r="E26" s="1"/>
      <c r="F26" s="1"/>
    </row>
    <row r="27" spans="1:6" ht="18.75" customHeight="1">
      <c r="A27" s="38" t="s">
        <v>36</v>
      </c>
      <c r="B27" s="15"/>
      <c r="C27" s="1"/>
      <c r="D27" s="1"/>
      <c r="E27" s="1"/>
      <c r="F27" s="1"/>
    </row>
  </sheetData>
  <sheetProtection selectLockedCells="1"/>
  <pageMargins left="0.7" right="0.7" top="0.78740157499999996" bottom="0.78740157499999996" header="0.3" footer="0.3"/>
  <pageSetup paperSize="9" orientation="portrait" horizontalDpi="4294967294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AK28"/>
  <sheetViews>
    <sheetView zoomScale="90" zoomScaleNormal="90" workbookViewId="0">
      <selection activeCell="AK22" sqref="AK22"/>
    </sheetView>
  </sheetViews>
  <sheetFormatPr baseColWidth="10" defaultRowHeight="12.75"/>
  <cols>
    <col min="1" max="1" width="44" customWidth="1"/>
    <col min="2" max="2" width="6" customWidth="1"/>
    <col min="3" max="4" width="5.83203125" customWidth="1"/>
    <col min="5" max="5" width="5" customWidth="1"/>
    <col min="6" max="6" width="5.83203125" customWidth="1"/>
    <col min="7" max="7" width="4.83203125" customWidth="1"/>
    <col min="8" max="37" width="3.6640625" customWidth="1"/>
  </cols>
  <sheetData>
    <row r="1" spans="1:37" ht="18.75" customHeight="1">
      <c r="A1" s="19"/>
      <c r="B1" s="28" t="s">
        <v>11</v>
      </c>
      <c r="C1" s="7" t="s">
        <v>0</v>
      </c>
      <c r="D1" s="7" t="s">
        <v>1</v>
      </c>
      <c r="E1" s="7" t="s">
        <v>2</v>
      </c>
      <c r="F1" s="7" t="s">
        <v>3</v>
      </c>
      <c r="G1" s="7" t="s">
        <v>4</v>
      </c>
      <c r="H1" s="42" t="s">
        <v>10</v>
      </c>
      <c r="I1" s="43"/>
      <c r="J1" s="43"/>
      <c r="K1" s="43"/>
      <c r="L1" s="43"/>
      <c r="M1" s="43"/>
      <c r="N1" s="43"/>
      <c r="O1" s="43"/>
      <c r="P1" s="43"/>
      <c r="Q1" s="43"/>
      <c r="R1" s="43"/>
      <c r="S1" s="43"/>
      <c r="T1" s="43"/>
      <c r="U1" s="43"/>
      <c r="V1" s="43"/>
      <c r="W1" s="43"/>
      <c r="X1" s="43"/>
      <c r="Y1" s="43"/>
      <c r="Z1" s="43"/>
      <c r="AA1" s="43"/>
      <c r="AB1" s="43"/>
      <c r="AC1" s="43"/>
      <c r="AD1" s="43"/>
      <c r="AE1" s="43"/>
      <c r="AF1" s="43"/>
      <c r="AG1" s="43"/>
      <c r="AH1" s="43"/>
      <c r="AI1" s="43"/>
      <c r="AJ1" s="43"/>
      <c r="AK1" s="43"/>
    </row>
    <row r="2" spans="1:37" ht="45.75" customHeight="1">
      <c r="A2" s="19"/>
      <c r="B2" s="48" t="s">
        <v>44</v>
      </c>
      <c r="C2" s="39" t="s">
        <v>9</v>
      </c>
      <c r="D2" s="40"/>
      <c r="E2" s="40"/>
      <c r="F2" s="40"/>
      <c r="G2" s="41"/>
      <c r="H2" s="27">
        <v>1</v>
      </c>
      <c r="I2" s="27">
        <v>2</v>
      </c>
      <c r="J2" s="27">
        <v>3</v>
      </c>
      <c r="K2" s="27">
        <v>4</v>
      </c>
      <c r="L2" s="27">
        <v>5</v>
      </c>
      <c r="M2" s="27">
        <v>6</v>
      </c>
      <c r="N2" s="27">
        <v>7</v>
      </c>
      <c r="O2" s="27">
        <v>8</v>
      </c>
      <c r="P2" s="27">
        <v>9</v>
      </c>
      <c r="Q2" s="27">
        <v>10</v>
      </c>
      <c r="R2" s="27">
        <v>11</v>
      </c>
      <c r="S2" s="27">
        <v>12</v>
      </c>
      <c r="T2" s="27">
        <v>13</v>
      </c>
      <c r="U2" s="27">
        <v>14</v>
      </c>
      <c r="V2" s="27">
        <v>15</v>
      </c>
      <c r="W2" s="27">
        <v>16</v>
      </c>
      <c r="X2" s="27">
        <v>17</v>
      </c>
      <c r="Y2" s="27">
        <v>18</v>
      </c>
      <c r="Z2" s="27">
        <v>19</v>
      </c>
      <c r="AA2" s="27">
        <v>20</v>
      </c>
      <c r="AB2" s="27">
        <v>21</v>
      </c>
      <c r="AC2" s="27">
        <v>22</v>
      </c>
      <c r="AD2" s="27">
        <v>23</v>
      </c>
      <c r="AE2" s="27">
        <v>24</v>
      </c>
      <c r="AF2" s="27">
        <v>25</v>
      </c>
      <c r="AG2" s="27">
        <v>26</v>
      </c>
      <c r="AH2" s="27">
        <v>27</v>
      </c>
      <c r="AI2" s="27">
        <v>28</v>
      </c>
      <c r="AJ2" s="27">
        <v>29</v>
      </c>
      <c r="AK2" s="27">
        <v>30</v>
      </c>
    </row>
    <row r="3" spans="1:37" ht="18" customHeight="1">
      <c r="A3" s="4" t="s">
        <v>38</v>
      </c>
    </row>
    <row r="4" spans="1:37" ht="19.5" customHeight="1">
      <c r="A4" s="17" t="str">
        <f>Fragebogen!A4</f>
        <v>Unterricht</v>
      </c>
      <c r="B4" s="16">
        <f>IF(SUM(C4:G4)=0,"",AVERAGE($H4:$AK4))</f>
        <v>0.7</v>
      </c>
      <c r="C4" s="18">
        <f>SUM(C5:C7)</f>
        <v>3</v>
      </c>
      <c r="D4" s="18">
        <f t="shared" ref="D4:G4" si="0">SUM(D5:D7)</f>
        <v>19</v>
      </c>
      <c r="E4" s="18">
        <f t="shared" si="0"/>
        <v>17</v>
      </c>
      <c r="F4" s="18">
        <f t="shared" si="0"/>
        <v>2</v>
      </c>
      <c r="G4" s="18">
        <f t="shared" si="0"/>
        <v>1</v>
      </c>
      <c r="H4" s="18">
        <f t="shared" ref="H4" si="1">SUM(H5:H7)</f>
        <v>2</v>
      </c>
      <c r="I4" s="18">
        <f t="shared" ref="I4" si="2">SUM(I5:I7)</f>
        <v>1</v>
      </c>
      <c r="J4" s="18">
        <f t="shared" ref="J4" si="3">SUM(J5:J7)</f>
        <v>2</v>
      </c>
      <c r="K4" s="18">
        <f t="shared" ref="K4" si="4">SUM(K5:K7)</f>
        <v>2</v>
      </c>
      <c r="L4" s="18">
        <f t="shared" ref="L4" si="5">SUM(L5:L7)</f>
        <v>1</v>
      </c>
      <c r="M4" s="18">
        <f t="shared" ref="M4" si="6">SUM(M5:M7)</f>
        <v>4</v>
      </c>
      <c r="N4" s="18">
        <f t="shared" ref="N4" si="7">SUM(N5:N7)</f>
        <v>2</v>
      </c>
      <c r="O4" s="18">
        <f t="shared" ref="O4" si="8">SUM(O5:O7)</f>
        <v>2</v>
      </c>
      <c r="P4" s="18">
        <f t="shared" ref="P4" si="9">SUM(P5:P7)</f>
        <v>1</v>
      </c>
      <c r="Q4" s="18">
        <f t="shared" ref="Q4" si="10">SUM(Q5:Q7)</f>
        <v>1</v>
      </c>
      <c r="R4" s="18">
        <f t="shared" ref="R4" si="11">SUM(R5:R7)</f>
        <v>1</v>
      </c>
      <c r="S4" s="18">
        <f t="shared" ref="S4" si="12">SUM(S5:S7)</f>
        <v>3</v>
      </c>
      <c r="T4" s="18">
        <f t="shared" ref="T4" si="13">SUM(T5:T7)</f>
        <v>-2</v>
      </c>
      <c r="U4" s="18">
        <f t="shared" ref="U4" si="14">SUM(U5:U7)</f>
        <v>1</v>
      </c>
      <c r="V4" s="18">
        <f t="shared" ref="V4" si="15">SUM(V5:V7)</f>
        <v>0</v>
      </c>
      <c r="W4" s="18">
        <f t="shared" ref="W4" si="16">SUM(W5:W7)</f>
        <v>0</v>
      </c>
      <c r="X4" s="18">
        <f t="shared" ref="X4" si="17">SUM(X5:X7)</f>
        <v>0</v>
      </c>
      <c r="Y4" s="18">
        <f t="shared" ref="Y4" si="18">SUM(Y5:Y7)</f>
        <v>0</v>
      </c>
      <c r="Z4" s="18">
        <f t="shared" ref="Z4" si="19">SUM(Z5:Z7)</f>
        <v>0</v>
      </c>
      <c r="AA4" s="18">
        <f t="shared" ref="AA4" si="20">SUM(AA5:AA7)</f>
        <v>0</v>
      </c>
      <c r="AB4" s="18">
        <f t="shared" ref="AB4" si="21">SUM(AB5:AB7)</f>
        <v>0</v>
      </c>
      <c r="AC4" s="18">
        <f t="shared" ref="AC4" si="22">SUM(AC5:AC7)</f>
        <v>0</v>
      </c>
      <c r="AD4" s="18">
        <f t="shared" ref="AD4" si="23">SUM(AD5:AD7)</f>
        <v>0</v>
      </c>
      <c r="AE4" s="18">
        <f t="shared" ref="AE4" si="24">SUM(AE5:AE7)</f>
        <v>0</v>
      </c>
      <c r="AF4" s="18">
        <f t="shared" ref="AF4" si="25">SUM(AF5:AF7)</f>
        <v>0</v>
      </c>
      <c r="AG4" s="18">
        <f t="shared" ref="AG4" si="26">SUM(AG5:AG7)</f>
        <v>0</v>
      </c>
      <c r="AH4" s="18">
        <f t="shared" ref="AH4" si="27">SUM(AH5:AH7)</f>
        <v>0</v>
      </c>
      <c r="AI4" s="18">
        <f t="shared" ref="AI4" si="28">SUM(AI5:AI7)</f>
        <v>0</v>
      </c>
      <c r="AJ4" s="18">
        <f t="shared" ref="AJ4" si="29">SUM(AJ5:AJ7)</f>
        <v>0</v>
      </c>
      <c r="AK4" s="18">
        <f t="shared" ref="AK4" si="30">SUM(AK5:AK7)</f>
        <v>0</v>
      </c>
    </row>
    <row r="5" spans="1:37" ht="19.5" customHeight="1">
      <c r="A5" s="1" t="str">
        <f>Fragebogen!A5</f>
        <v>Der Unterricht ist abwechslungsreich.</v>
      </c>
      <c r="B5" s="16">
        <f>IF(SUM(C5:G5)=0,"",AVERAGE($H5:$AK5))</f>
        <v>0.9285714285714286</v>
      </c>
      <c r="C5" s="7">
        <f>COUNTIF($H5:$U5,"2")</f>
        <v>1</v>
      </c>
      <c r="D5" s="7">
        <f>COUNTIF($H5:BCQ5,"1")</f>
        <v>11</v>
      </c>
      <c r="E5" s="7">
        <f>COUNTIF($H5:$U5,"0")</f>
        <v>2</v>
      </c>
      <c r="F5" s="7">
        <f>COUNTIF($H5:$U5,"-1")</f>
        <v>0</v>
      </c>
      <c r="G5" s="7">
        <f>COUNTIF(H5:U5,"-2")</f>
        <v>0</v>
      </c>
      <c r="H5" s="34">
        <v>2</v>
      </c>
      <c r="I5" s="34">
        <v>1</v>
      </c>
      <c r="J5" s="34">
        <v>1</v>
      </c>
      <c r="K5" s="34">
        <v>1</v>
      </c>
      <c r="L5" s="34">
        <v>1</v>
      </c>
      <c r="M5" s="34">
        <v>1</v>
      </c>
      <c r="N5" s="34">
        <v>1</v>
      </c>
      <c r="O5" s="34">
        <v>1</v>
      </c>
      <c r="P5" s="34">
        <v>1</v>
      </c>
      <c r="Q5" s="34">
        <v>0</v>
      </c>
      <c r="R5" s="34">
        <v>0</v>
      </c>
      <c r="S5" s="34">
        <v>1</v>
      </c>
      <c r="T5" s="34">
        <v>1</v>
      </c>
      <c r="U5" s="34">
        <v>1</v>
      </c>
      <c r="V5" s="34"/>
      <c r="W5" s="34"/>
      <c r="X5" s="34"/>
      <c r="Y5" s="34"/>
      <c r="Z5" s="34"/>
      <c r="AA5" s="34"/>
      <c r="AB5" s="34"/>
      <c r="AC5" s="34"/>
      <c r="AD5" s="34"/>
      <c r="AE5" s="34"/>
      <c r="AF5" s="34"/>
      <c r="AG5" s="34"/>
      <c r="AH5" s="34"/>
      <c r="AI5" s="34"/>
      <c r="AJ5" s="34"/>
      <c r="AK5" s="34"/>
    </row>
    <row r="6" spans="1:37" ht="19.5" customHeight="1">
      <c r="A6" s="1" t="str">
        <f>Fragebogen!A6</f>
        <v>Wenn ich mich melde, komme ich auch meistens dran</v>
      </c>
      <c r="B6" s="16">
        <f t="shared" ref="B6:B7" si="31">IF(SUM(C6:G6)=0,"",AVERAGE($H6:$AK6))</f>
        <v>0.5</v>
      </c>
      <c r="C6" s="7">
        <f>COUNTIF($H6:$U6,"2")</f>
        <v>2</v>
      </c>
      <c r="D6" s="7">
        <f>COUNTIF($H6:BCQ6,"1")</f>
        <v>4</v>
      </c>
      <c r="E6" s="7">
        <f>COUNTIF($H6:$U6,"0")</f>
        <v>7</v>
      </c>
      <c r="F6" s="7">
        <f>COUNTIF($H6:$U6,"-1")</f>
        <v>1</v>
      </c>
      <c r="G6" s="7">
        <f>COUNTIF(H6:U6,"-2")</f>
        <v>0</v>
      </c>
      <c r="H6" s="34">
        <v>0</v>
      </c>
      <c r="I6" s="34">
        <v>0</v>
      </c>
      <c r="J6" s="34">
        <v>2</v>
      </c>
      <c r="K6" s="34">
        <v>1</v>
      </c>
      <c r="L6" s="34">
        <v>0</v>
      </c>
      <c r="M6" s="34">
        <v>2</v>
      </c>
      <c r="N6" s="34">
        <v>1</v>
      </c>
      <c r="O6" s="34">
        <v>0</v>
      </c>
      <c r="P6" s="34">
        <v>0</v>
      </c>
      <c r="Q6" s="34">
        <v>0</v>
      </c>
      <c r="R6" s="34">
        <v>1</v>
      </c>
      <c r="S6" s="34">
        <v>1</v>
      </c>
      <c r="T6" s="34">
        <v>-1</v>
      </c>
      <c r="U6" s="34">
        <v>0</v>
      </c>
      <c r="V6" s="34"/>
      <c r="W6" s="34"/>
      <c r="X6" s="34"/>
      <c r="Y6" s="34"/>
      <c r="Z6" s="34"/>
      <c r="AA6" s="34"/>
      <c r="AB6" s="34"/>
      <c r="AC6" s="34"/>
      <c r="AD6" s="34"/>
      <c r="AE6" s="34"/>
      <c r="AF6" s="34"/>
      <c r="AG6" s="34"/>
      <c r="AH6" s="34"/>
      <c r="AI6" s="34"/>
      <c r="AJ6" s="34"/>
      <c r="AK6" s="34"/>
    </row>
    <row r="7" spans="1:37" ht="19.5" customHeight="1">
      <c r="A7" s="1" t="str">
        <f>Fragebogen!A7</f>
        <v>Meistens ist es während des Unterrichts leise</v>
      </c>
      <c r="B7" s="16">
        <f t="shared" si="31"/>
        <v>7.1428571428571425E-2</v>
      </c>
      <c r="C7" s="7">
        <f>COUNTIF($H7:$U7,"2")</f>
        <v>0</v>
      </c>
      <c r="D7" s="7">
        <f>COUNTIF($H7:BCQ7,"1")</f>
        <v>4</v>
      </c>
      <c r="E7" s="7">
        <f>COUNTIF($H7:$U7,"0")</f>
        <v>8</v>
      </c>
      <c r="F7" s="7">
        <f>COUNTIF($H7:$U7,"-1")</f>
        <v>1</v>
      </c>
      <c r="G7" s="7">
        <f>COUNTIF(H7:U7,"-2")</f>
        <v>1</v>
      </c>
      <c r="H7" s="34">
        <v>0</v>
      </c>
      <c r="I7" s="34">
        <v>0</v>
      </c>
      <c r="J7" s="34">
        <v>-1</v>
      </c>
      <c r="K7" s="34">
        <v>0</v>
      </c>
      <c r="L7" s="34">
        <v>0</v>
      </c>
      <c r="M7" s="34">
        <v>1</v>
      </c>
      <c r="N7" s="34">
        <v>0</v>
      </c>
      <c r="O7" s="34">
        <v>1</v>
      </c>
      <c r="P7" s="34">
        <v>0</v>
      </c>
      <c r="Q7" s="34">
        <v>1</v>
      </c>
      <c r="R7" s="34">
        <v>0</v>
      </c>
      <c r="S7" s="34">
        <v>1</v>
      </c>
      <c r="T7" s="34">
        <v>-2</v>
      </c>
      <c r="U7" s="34">
        <v>0</v>
      </c>
      <c r="V7" s="34"/>
      <c r="W7" s="34"/>
      <c r="X7" s="34"/>
      <c r="Y7" s="34"/>
      <c r="Z7" s="34"/>
      <c r="AA7" s="34"/>
      <c r="AB7" s="34"/>
      <c r="AC7" s="34"/>
      <c r="AD7" s="34"/>
      <c r="AE7" s="34"/>
      <c r="AF7" s="34"/>
      <c r="AG7" s="34"/>
      <c r="AH7" s="34"/>
      <c r="AI7" s="34"/>
      <c r="AJ7" s="34"/>
      <c r="AK7" s="34"/>
    </row>
    <row r="8" spans="1:37" ht="19.5" customHeight="1">
      <c r="A8" s="17" t="str">
        <f>Fragebogen!A8</f>
        <v>Hausaufgaben</v>
      </c>
      <c r="B8" s="16">
        <f>IF(SUM(C8:G8)=0,"",AVERAGE($H8:$AK8))</f>
        <v>0.93333333333333335</v>
      </c>
      <c r="C8" s="18">
        <f>SUM(C9:C11)</f>
        <v>5</v>
      </c>
      <c r="D8" s="18">
        <f t="shared" ref="D8" si="32">SUM(D9:D11)</f>
        <v>19</v>
      </c>
      <c r="E8" s="18">
        <f t="shared" ref="E8" si="33">SUM(E9:E11)</f>
        <v>17</v>
      </c>
      <c r="F8" s="18">
        <f t="shared" ref="F8" si="34">SUM(F9:F11)</f>
        <v>1</v>
      </c>
      <c r="G8" s="18">
        <f t="shared" ref="G8" si="35">SUM(G9:G11)</f>
        <v>0</v>
      </c>
      <c r="H8" s="18">
        <f t="shared" ref="H8" si="36">SUM(H9:H11)</f>
        <v>1</v>
      </c>
      <c r="I8" s="18">
        <f t="shared" ref="I8" si="37">SUM(I9:I11)</f>
        <v>3</v>
      </c>
      <c r="J8" s="18">
        <f t="shared" ref="J8" si="38">SUM(J9:J11)</f>
        <v>3</v>
      </c>
      <c r="K8" s="18">
        <f t="shared" ref="K8" si="39">SUM(K9:K11)</f>
        <v>3</v>
      </c>
      <c r="L8" s="18">
        <f t="shared" ref="L8" si="40">SUM(L9:L11)</f>
        <v>2</v>
      </c>
      <c r="M8" s="18">
        <f t="shared" ref="M8" si="41">SUM(M9:M11)</f>
        <v>2</v>
      </c>
      <c r="N8" s="18">
        <f t="shared" ref="N8" si="42">SUM(N9:N11)</f>
        <v>1</v>
      </c>
      <c r="O8" s="18">
        <f t="shared" ref="O8" si="43">SUM(O9:O11)</f>
        <v>1</v>
      </c>
      <c r="P8" s="18">
        <f t="shared" ref="P8" si="44">SUM(P9:P11)</f>
        <v>3</v>
      </c>
      <c r="Q8" s="18">
        <f t="shared" ref="Q8" si="45">SUM(Q9:Q11)</f>
        <v>0</v>
      </c>
      <c r="R8" s="18">
        <f t="shared" ref="R8" si="46">SUM(R9:R11)</f>
        <v>2</v>
      </c>
      <c r="S8" s="18">
        <f t="shared" ref="S8" si="47">SUM(S9:S11)</f>
        <v>4</v>
      </c>
      <c r="T8" s="18">
        <f t="shared" ref="T8" si="48">SUM(T9:T11)</f>
        <v>3</v>
      </c>
      <c r="U8" s="18">
        <f t="shared" ref="U8" si="49">SUM(U9:U11)</f>
        <v>0</v>
      </c>
      <c r="V8" s="18">
        <f t="shared" ref="V8" si="50">SUM(V9:V11)</f>
        <v>0</v>
      </c>
      <c r="W8" s="18">
        <f t="shared" ref="W8" si="51">SUM(W9:W11)</f>
        <v>0</v>
      </c>
      <c r="X8" s="18">
        <f t="shared" ref="X8" si="52">SUM(X9:X11)</f>
        <v>0</v>
      </c>
      <c r="Y8" s="18">
        <f t="shared" ref="Y8" si="53">SUM(Y9:Y11)</f>
        <v>0</v>
      </c>
      <c r="Z8" s="18">
        <f t="shared" ref="Z8" si="54">SUM(Z9:Z11)</f>
        <v>0</v>
      </c>
      <c r="AA8" s="18">
        <f t="shared" ref="AA8" si="55">SUM(AA9:AA11)</f>
        <v>0</v>
      </c>
      <c r="AB8" s="18">
        <f t="shared" ref="AB8" si="56">SUM(AB9:AB11)</f>
        <v>0</v>
      </c>
      <c r="AC8" s="18">
        <f t="shared" ref="AC8" si="57">SUM(AC9:AC11)</f>
        <v>0</v>
      </c>
      <c r="AD8" s="18">
        <f t="shared" ref="AD8" si="58">SUM(AD9:AD11)</f>
        <v>0</v>
      </c>
      <c r="AE8" s="18">
        <f t="shared" ref="AE8" si="59">SUM(AE9:AE11)</f>
        <v>0</v>
      </c>
      <c r="AF8" s="18">
        <f t="shared" ref="AF8" si="60">SUM(AF9:AF11)</f>
        <v>0</v>
      </c>
      <c r="AG8" s="18">
        <f t="shared" ref="AG8" si="61">SUM(AG9:AG11)</f>
        <v>0</v>
      </c>
      <c r="AH8" s="18">
        <f t="shared" ref="AH8" si="62">SUM(AH9:AH11)</f>
        <v>0</v>
      </c>
      <c r="AI8" s="18">
        <f t="shared" ref="AI8" si="63">SUM(AI9:AI11)</f>
        <v>0</v>
      </c>
      <c r="AJ8" s="18">
        <f t="shared" ref="AJ8" si="64">SUM(AJ9:AJ11)</f>
        <v>0</v>
      </c>
      <c r="AK8" s="18">
        <f t="shared" ref="AK8" si="65">SUM(AK9:AK11)</f>
        <v>0</v>
      </c>
    </row>
    <row r="9" spans="1:37" ht="19.5" customHeight="1">
      <c r="A9" s="1" t="str">
        <f>Fragebogen!A9</f>
        <v>Die Hausaufgabenmenge ist genau richtig.</v>
      </c>
      <c r="B9" s="16">
        <f>IF(SUM(C9:G9)=0,"",AVERAGE($H9:$AK9))</f>
        <v>0.35714285714285715</v>
      </c>
      <c r="C9" s="7">
        <f>COUNTIF($H9:$U9,"2")</f>
        <v>0</v>
      </c>
      <c r="D9" s="7">
        <f>COUNTIF($H9:BCQ9,"1")</f>
        <v>6</v>
      </c>
      <c r="E9" s="7">
        <f>COUNTIF($H9:$U9,"0")</f>
        <v>7</v>
      </c>
      <c r="F9" s="7">
        <f>COUNTIF($H9:$U9,"-1")</f>
        <v>1</v>
      </c>
      <c r="G9" s="7">
        <f>COUNTIF(H9:U9,"-2")</f>
        <v>0</v>
      </c>
      <c r="H9" s="34">
        <v>1</v>
      </c>
      <c r="I9" s="34">
        <v>1</v>
      </c>
      <c r="J9" s="34">
        <v>0</v>
      </c>
      <c r="K9" s="34">
        <v>0</v>
      </c>
      <c r="L9" s="34">
        <v>0</v>
      </c>
      <c r="M9" s="34">
        <v>1</v>
      </c>
      <c r="N9" s="34">
        <v>0</v>
      </c>
      <c r="O9" s="34">
        <v>0</v>
      </c>
      <c r="P9" s="34">
        <v>0</v>
      </c>
      <c r="Q9" s="34">
        <v>-1</v>
      </c>
      <c r="R9" s="34">
        <v>1</v>
      </c>
      <c r="S9" s="34">
        <v>1</v>
      </c>
      <c r="T9" s="34">
        <v>1</v>
      </c>
      <c r="U9" s="34">
        <v>0</v>
      </c>
      <c r="V9" s="34"/>
      <c r="W9" s="34"/>
      <c r="X9" s="34"/>
      <c r="Y9" s="34"/>
      <c r="Z9" s="34"/>
      <c r="AA9" s="34"/>
      <c r="AB9" s="34"/>
      <c r="AC9" s="34"/>
      <c r="AD9" s="34"/>
      <c r="AE9" s="34"/>
      <c r="AF9" s="34"/>
      <c r="AG9" s="34"/>
      <c r="AH9" s="34"/>
      <c r="AI9" s="34"/>
      <c r="AJ9" s="34"/>
      <c r="AK9" s="34"/>
    </row>
    <row r="10" spans="1:37" ht="19.5" customHeight="1">
      <c r="A10" s="1" t="str">
        <f>Fragebogen!A10</f>
        <v>Ich schaffe alle Hausaufgaben vollständig.</v>
      </c>
      <c r="B10" s="16">
        <f t="shared" ref="B10:B24" si="66">IF(SUM(C10:G10)=0,"",AVERAGE($H10:$AK10))</f>
        <v>1.0714285714285714</v>
      </c>
      <c r="C10" s="7">
        <f>COUNTIF($H10:$U10,"2")</f>
        <v>5</v>
      </c>
      <c r="D10" s="7">
        <f>COUNTIF($H10:BCQ10,"1")</f>
        <v>5</v>
      </c>
      <c r="E10" s="7">
        <f>COUNTIF($H10:$U10,"0")</f>
        <v>4</v>
      </c>
      <c r="F10" s="7">
        <f>COUNTIF($H10:$U10,"-1")</f>
        <v>0</v>
      </c>
      <c r="G10" s="7">
        <f>COUNTIF(H10:U10,"-2")</f>
        <v>0</v>
      </c>
      <c r="H10" s="34">
        <v>0</v>
      </c>
      <c r="I10" s="34">
        <v>1</v>
      </c>
      <c r="J10" s="34">
        <v>2</v>
      </c>
      <c r="K10" s="34">
        <v>2</v>
      </c>
      <c r="L10" s="34">
        <v>1</v>
      </c>
      <c r="M10" s="34">
        <v>1</v>
      </c>
      <c r="N10" s="34">
        <v>1</v>
      </c>
      <c r="O10" s="34">
        <v>0</v>
      </c>
      <c r="P10" s="34">
        <v>2</v>
      </c>
      <c r="Q10" s="34">
        <v>1</v>
      </c>
      <c r="R10" s="34">
        <v>0</v>
      </c>
      <c r="S10" s="34">
        <v>2</v>
      </c>
      <c r="T10" s="34">
        <v>2</v>
      </c>
      <c r="U10" s="34">
        <v>0</v>
      </c>
      <c r="V10" s="34"/>
      <c r="W10" s="34"/>
      <c r="X10" s="34"/>
      <c r="Y10" s="34"/>
      <c r="Z10" s="34"/>
      <c r="AA10" s="34"/>
      <c r="AB10" s="34"/>
      <c r="AC10" s="34"/>
      <c r="AD10" s="34"/>
      <c r="AE10" s="34"/>
      <c r="AF10" s="34"/>
      <c r="AG10" s="34"/>
      <c r="AH10" s="34"/>
      <c r="AI10" s="34"/>
      <c r="AJ10" s="34"/>
      <c r="AK10" s="34"/>
    </row>
    <row r="11" spans="1:37" ht="19.5" customHeight="1">
      <c r="A11" s="1" t="str">
        <f>Fragebogen!A11</f>
        <v>Ich arbeite bei den Hausaufgaben selbstständig.</v>
      </c>
      <c r="B11" s="16">
        <f t="shared" si="66"/>
        <v>0.5714285714285714</v>
      </c>
      <c r="C11" s="7">
        <f>COUNTIF($H11:$U11,"2")</f>
        <v>0</v>
      </c>
      <c r="D11" s="7">
        <f>COUNTIF($H11:BCQ11,"1")</f>
        <v>8</v>
      </c>
      <c r="E11" s="7">
        <f>COUNTIF($H11:$U11,"0")</f>
        <v>6</v>
      </c>
      <c r="F11" s="7">
        <f>COUNTIF($H11:$U11,"-1")</f>
        <v>0</v>
      </c>
      <c r="G11" s="7">
        <f>COUNTIF(H11:U11,"-2")</f>
        <v>0</v>
      </c>
      <c r="H11" s="34">
        <v>0</v>
      </c>
      <c r="I11" s="34">
        <v>1</v>
      </c>
      <c r="J11" s="34">
        <v>1</v>
      </c>
      <c r="K11" s="34">
        <v>1</v>
      </c>
      <c r="L11" s="34">
        <v>1</v>
      </c>
      <c r="M11" s="34">
        <v>0</v>
      </c>
      <c r="N11" s="34">
        <v>0</v>
      </c>
      <c r="O11" s="34">
        <v>1</v>
      </c>
      <c r="P11" s="34">
        <v>1</v>
      </c>
      <c r="Q11" s="34">
        <v>0</v>
      </c>
      <c r="R11" s="34">
        <v>1</v>
      </c>
      <c r="S11" s="34">
        <v>1</v>
      </c>
      <c r="T11" s="34">
        <v>0</v>
      </c>
      <c r="U11" s="34">
        <v>0</v>
      </c>
      <c r="V11" s="34"/>
      <c r="W11" s="34"/>
      <c r="X11" s="34"/>
      <c r="Y11" s="34"/>
      <c r="Z11" s="34"/>
      <c r="AA11" s="34"/>
      <c r="AB11" s="34"/>
      <c r="AC11" s="34"/>
      <c r="AD11" s="34"/>
      <c r="AE11" s="34"/>
      <c r="AF11" s="34"/>
      <c r="AG11" s="34"/>
      <c r="AH11" s="34"/>
      <c r="AI11" s="34"/>
      <c r="AJ11" s="34"/>
      <c r="AK11" s="34"/>
    </row>
    <row r="12" spans="1:37" ht="19.5" customHeight="1">
      <c r="A12" s="17" t="str">
        <f>Fragebogen!A12</f>
        <v>Gemeinschaft</v>
      </c>
      <c r="B12" s="16">
        <f t="shared" si="66"/>
        <v>1.1666666666666667</v>
      </c>
      <c r="C12" s="18">
        <f>SUM(C13:C15)</f>
        <v>11</v>
      </c>
      <c r="D12" s="18">
        <f t="shared" ref="D12" si="67">SUM(D13:D15)</f>
        <v>17</v>
      </c>
      <c r="E12" s="18">
        <f t="shared" ref="E12" si="68">SUM(E13:E15)</f>
        <v>10</v>
      </c>
      <c r="F12" s="18">
        <f t="shared" ref="F12" si="69">SUM(F13:F15)</f>
        <v>4</v>
      </c>
      <c r="G12" s="18">
        <f t="shared" ref="G12" si="70">SUM(G13:G15)</f>
        <v>0</v>
      </c>
      <c r="H12" s="18">
        <f t="shared" ref="H12" si="71">SUM(H13:H15)</f>
        <v>0</v>
      </c>
      <c r="I12" s="18">
        <f t="shared" ref="I12" si="72">SUM(I13:I15)</f>
        <v>0</v>
      </c>
      <c r="J12" s="18">
        <f t="shared" ref="J12" si="73">SUM(J13:J15)</f>
        <v>3</v>
      </c>
      <c r="K12" s="18">
        <f t="shared" ref="K12" si="74">SUM(K13:K15)</f>
        <v>5</v>
      </c>
      <c r="L12" s="18">
        <f t="shared" ref="L12" si="75">SUM(L13:L15)</f>
        <v>4</v>
      </c>
      <c r="M12" s="18">
        <f t="shared" ref="M12" si="76">SUM(M13:M15)</f>
        <v>5</v>
      </c>
      <c r="N12" s="18">
        <f t="shared" ref="N12" si="77">SUM(N13:N15)</f>
        <v>0</v>
      </c>
      <c r="O12" s="18">
        <f t="shared" ref="O12" si="78">SUM(O13:O15)</f>
        <v>5</v>
      </c>
      <c r="P12" s="18">
        <f t="shared" ref="P12" si="79">SUM(P13:P15)</f>
        <v>3</v>
      </c>
      <c r="Q12" s="18">
        <f t="shared" ref="Q12" si="80">SUM(Q13:Q15)</f>
        <v>-1</v>
      </c>
      <c r="R12" s="18">
        <f t="shared" ref="R12" si="81">SUM(R13:R15)</f>
        <v>2</v>
      </c>
      <c r="S12" s="18">
        <f t="shared" ref="S12" si="82">SUM(S13:S15)</f>
        <v>4</v>
      </c>
      <c r="T12" s="18">
        <f t="shared" ref="T12" si="83">SUM(T13:T15)</f>
        <v>3</v>
      </c>
      <c r="U12" s="18">
        <f t="shared" ref="U12" si="84">SUM(U13:U15)</f>
        <v>2</v>
      </c>
      <c r="V12" s="18">
        <f t="shared" ref="V12" si="85">SUM(V13:V15)</f>
        <v>0</v>
      </c>
      <c r="W12" s="18">
        <f t="shared" ref="W12" si="86">SUM(W13:W15)</f>
        <v>0</v>
      </c>
      <c r="X12" s="18">
        <f t="shared" ref="X12" si="87">SUM(X13:X15)</f>
        <v>0</v>
      </c>
      <c r="Y12" s="18">
        <f t="shared" ref="Y12" si="88">SUM(Y13:Y15)</f>
        <v>0</v>
      </c>
      <c r="Z12" s="18">
        <f t="shared" ref="Z12" si="89">SUM(Z13:Z15)</f>
        <v>0</v>
      </c>
      <c r="AA12" s="18">
        <f t="shared" ref="AA12" si="90">SUM(AA13:AA15)</f>
        <v>0</v>
      </c>
      <c r="AB12" s="18">
        <f t="shared" ref="AB12" si="91">SUM(AB13:AB15)</f>
        <v>0</v>
      </c>
      <c r="AC12" s="18">
        <f t="shared" ref="AC12" si="92">SUM(AC13:AC15)</f>
        <v>0</v>
      </c>
      <c r="AD12" s="18">
        <f t="shared" ref="AD12" si="93">SUM(AD13:AD15)</f>
        <v>0</v>
      </c>
      <c r="AE12" s="18">
        <f t="shared" ref="AE12" si="94">SUM(AE13:AE15)</f>
        <v>0</v>
      </c>
      <c r="AF12" s="18">
        <f t="shared" ref="AF12" si="95">SUM(AF13:AF15)</f>
        <v>0</v>
      </c>
      <c r="AG12" s="18">
        <f t="shared" ref="AG12" si="96">SUM(AG13:AG15)</f>
        <v>0</v>
      </c>
      <c r="AH12" s="18">
        <f t="shared" ref="AH12" si="97">SUM(AH13:AH15)</f>
        <v>0</v>
      </c>
      <c r="AI12" s="18">
        <f t="shared" ref="AI12" si="98">SUM(AI13:AI15)</f>
        <v>0</v>
      </c>
      <c r="AJ12" s="18">
        <f t="shared" ref="AJ12" si="99">SUM(AJ13:AJ15)</f>
        <v>0</v>
      </c>
      <c r="AK12" s="18">
        <f t="shared" ref="AK12" si="100">SUM(AK13:AK15)</f>
        <v>0</v>
      </c>
    </row>
    <row r="13" spans="1:37" ht="19.5" customHeight="1">
      <c r="A13" s="1" t="str">
        <f>Fragebogen!A13</f>
        <v>Ich fühle mich wohl in der Klassengemeinschaft.</v>
      </c>
      <c r="B13" s="16">
        <f t="shared" si="66"/>
        <v>1.1428571428571428</v>
      </c>
      <c r="C13" s="7">
        <f>COUNTIF($H13:$U13,"2")</f>
        <v>5</v>
      </c>
      <c r="D13" s="7">
        <f>COUNTIF($H13:BCQ13,"1")</f>
        <v>7</v>
      </c>
      <c r="E13" s="7">
        <f>COUNTIF($H13:$U13,"0")</f>
        <v>1</v>
      </c>
      <c r="F13" s="7">
        <f>COUNTIF($H13:$U13,"-1")</f>
        <v>1</v>
      </c>
      <c r="G13" s="7">
        <f>COUNTIF(H13:U13,"-2")</f>
        <v>0</v>
      </c>
      <c r="H13" s="34">
        <v>1</v>
      </c>
      <c r="I13" s="34">
        <v>1</v>
      </c>
      <c r="J13" s="34">
        <v>1</v>
      </c>
      <c r="K13" s="34">
        <v>2</v>
      </c>
      <c r="L13" s="34">
        <v>2</v>
      </c>
      <c r="M13" s="34">
        <v>2</v>
      </c>
      <c r="N13" s="34">
        <v>1</v>
      </c>
      <c r="O13" s="34">
        <v>1</v>
      </c>
      <c r="P13" s="34">
        <v>1</v>
      </c>
      <c r="Q13" s="34">
        <v>-1</v>
      </c>
      <c r="R13" s="34">
        <v>1</v>
      </c>
      <c r="S13" s="34">
        <v>2</v>
      </c>
      <c r="T13" s="34">
        <v>2</v>
      </c>
      <c r="U13" s="34">
        <v>0</v>
      </c>
      <c r="V13" s="34"/>
      <c r="W13" s="34"/>
      <c r="X13" s="34"/>
      <c r="Y13" s="34"/>
      <c r="Z13" s="34"/>
      <c r="AA13" s="34"/>
      <c r="AB13" s="34"/>
      <c r="AC13" s="34"/>
      <c r="AD13" s="34"/>
      <c r="AE13" s="34"/>
      <c r="AF13" s="34"/>
      <c r="AG13" s="34"/>
      <c r="AH13" s="34"/>
      <c r="AI13" s="34"/>
      <c r="AJ13" s="34"/>
      <c r="AK13" s="34"/>
    </row>
    <row r="14" spans="1:37" ht="19.5" customHeight="1">
      <c r="A14" s="1" t="str">
        <f>Fragebogen!A14</f>
        <v>Wenn es Probleme gibt, werden sie diskutiert.</v>
      </c>
      <c r="B14" s="16">
        <f t="shared" si="66"/>
        <v>0.6428571428571429</v>
      </c>
      <c r="C14" s="7">
        <f>COUNTIF($H14:$U14,"2")</f>
        <v>2</v>
      </c>
      <c r="D14" s="7">
        <f>COUNTIF($H14:BCQ14,"1")</f>
        <v>5</v>
      </c>
      <c r="E14" s="7">
        <f>COUNTIF($H14:$U14,"0")</f>
        <v>7</v>
      </c>
      <c r="F14" s="7">
        <f>COUNTIF($H14:$U14,"-1")</f>
        <v>0</v>
      </c>
      <c r="G14" s="7">
        <f>COUNTIF(H14:U14,"-2")</f>
        <v>0</v>
      </c>
      <c r="H14" s="34">
        <v>0</v>
      </c>
      <c r="I14" s="34">
        <v>0</v>
      </c>
      <c r="J14" s="34">
        <v>0</v>
      </c>
      <c r="K14" s="34">
        <v>2</v>
      </c>
      <c r="L14" s="34">
        <v>1</v>
      </c>
      <c r="M14" s="34">
        <v>1</v>
      </c>
      <c r="N14" s="34">
        <v>0</v>
      </c>
      <c r="O14" s="34">
        <v>2</v>
      </c>
      <c r="P14" s="34">
        <v>1</v>
      </c>
      <c r="Q14" s="34">
        <v>0</v>
      </c>
      <c r="R14" s="34">
        <v>0</v>
      </c>
      <c r="S14" s="34">
        <v>1</v>
      </c>
      <c r="T14" s="34">
        <v>1</v>
      </c>
      <c r="U14" s="34">
        <v>0</v>
      </c>
      <c r="V14" s="34"/>
      <c r="W14" s="34"/>
      <c r="X14" s="34"/>
      <c r="Y14" s="34"/>
      <c r="Z14" s="34"/>
      <c r="AA14" s="34"/>
      <c r="AB14" s="34"/>
      <c r="AC14" s="34"/>
      <c r="AD14" s="34"/>
      <c r="AE14" s="34"/>
      <c r="AF14" s="34"/>
      <c r="AG14" s="34"/>
      <c r="AH14" s="34"/>
      <c r="AI14" s="34"/>
      <c r="AJ14" s="34"/>
      <c r="AK14" s="34"/>
    </row>
    <row r="15" spans="1:37" ht="19.5" customHeight="1">
      <c r="A15" s="1" t="str">
        <f>Fragebogen!A15</f>
        <v>Jeder darf Fehler machen, ohne ausgelacht zu werden</v>
      </c>
      <c r="B15" s="16">
        <f t="shared" si="66"/>
        <v>0.7142857142857143</v>
      </c>
      <c r="C15" s="7">
        <f>COUNTIF($H15:$U15,"2")</f>
        <v>4</v>
      </c>
      <c r="D15" s="7">
        <f>COUNTIF($H15:BCQ15,"1")</f>
        <v>5</v>
      </c>
      <c r="E15" s="7">
        <f>COUNTIF($H15:$U15,"0")</f>
        <v>2</v>
      </c>
      <c r="F15" s="7">
        <f>COUNTIF($H15:$U15,"-1")</f>
        <v>3</v>
      </c>
      <c r="G15" s="7">
        <f>COUNTIF(H15:U15,"-2")</f>
        <v>0</v>
      </c>
      <c r="H15" s="34">
        <v>-1</v>
      </c>
      <c r="I15" s="34">
        <v>-1</v>
      </c>
      <c r="J15" s="34">
        <v>2</v>
      </c>
      <c r="K15" s="34">
        <v>1</v>
      </c>
      <c r="L15" s="34">
        <v>1</v>
      </c>
      <c r="M15" s="34">
        <v>2</v>
      </c>
      <c r="N15" s="34">
        <v>-1</v>
      </c>
      <c r="O15" s="34">
        <v>2</v>
      </c>
      <c r="P15" s="34">
        <v>1</v>
      </c>
      <c r="Q15" s="34">
        <v>0</v>
      </c>
      <c r="R15" s="34">
        <v>1</v>
      </c>
      <c r="S15" s="34">
        <v>1</v>
      </c>
      <c r="T15" s="34">
        <v>0</v>
      </c>
      <c r="U15" s="34">
        <v>2</v>
      </c>
      <c r="V15" s="34"/>
      <c r="W15" s="34"/>
      <c r="X15" s="34"/>
      <c r="Y15" s="34"/>
      <c r="Z15" s="34"/>
      <c r="AA15" s="34"/>
      <c r="AB15" s="34"/>
      <c r="AC15" s="34"/>
      <c r="AD15" s="34"/>
      <c r="AE15" s="34"/>
      <c r="AF15" s="34"/>
      <c r="AG15" s="34"/>
      <c r="AH15" s="34"/>
      <c r="AI15" s="34"/>
      <c r="AJ15" s="34"/>
      <c r="AK15" s="34"/>
    </row>
    <row r="16" spans="1:37" ht="19.5" customHeight="1">
      <c r="A16" s="17" t="str">
        <f>Fragebogen!A16</f>
        <v>Ich gehe gerne in die Schule</v>
      </c>
      <c r="B16" s="16">
        <f t="shared" si="66"/>
        <v>1.2333333333333334</v>
      </c>
      <c r="C16" s="18">
        <f>SUM(C17:C19)</f>
        <v>7</v>
      </c>
      <c r="D16" s="18">
        <f t="shared" ref="D16" si="101">SUM(D17:D19)</f>
        <v>23</v>
      </c>
      <c r="E16" s="18">
        <f t="shared" ref="E16" si="102">SUM(E17:E19)</f>
        <v>12</v>
      </c>
      <c r="F16" s="18">
        <f t="shared" ref="F16" si="103">SUM(F17:F19)</f>
        <v>0</v>
      </c>
      <c r="G16" s="18">
        <f t="shared" ref="G16" si="104">SUM(G17:G19)</f>
        <v>0</v>
      </c>
      <c r="H16" s="18">
        <f t="shared" ref="H16" si="105">SUM(H17:H19)</f>
        <v>2</v>
      </c>
      <c r="I16" s="18">
        <f t="shared" ref="I16" si="106">SUM(I17:I19)</f>
        <v>2</v>
      </c>
      <c r="J16" s="18">
        <f t="shared" ref="J16" si="107">SUM(J17:J19)</f>
        <v>2</v>
      </c>
      <c r="K16" s="18">
        <f t="shared" ref="K16" si="108">SUM(K17:K19)</f>
        <v>3</v>
      </c>
      <c r="L16" s="18">
        <f t="shared" ref="L16" si="109">SUM(L17:L19)</f>
        <v>2</v>
      </c>
      <c r="M16" s="18">
        <f t="shared" ref="M16" si="110">SUM(M17:M19)</f>
        <v>5</v>
      </c>
      <c r="N16" s="18">
        <f t="shared" ref="N16" si="111">SUM(N17:N19)</f>
        <v>2</v>
      </c>
      <c r="O16" s="18">
        <f t="shared" ref="O16" si="112">SUM(O17:O19)</f>
        <v>2</v>
      </c>
      <c r="P16" s="18">
        <f t="shared" ref="P16" si="113">SUM(P17:P19)</f>
        <v>5</v>
      </c>
      <c r="Q16" s="18">
        <f t="shared" ref="Q16" si="114">SUM(Q17:Q19)</f>
        <v>0</v>
      </c>
      <c r="R16" s="18">
        <f t="shared" ref="R16" si="115">SUM(R17:R19)</f>
        <v>2</v>
      </c>
      <c r="S16" s="18">
        <f t="shared" ref="S16" si="116">SUM(S17:S19)</f>
        <v>5</v>
      </c>
      <c r="T16" s="18">
        <f t="shared" ref="T16" si="117">SUM(T17:T19)</f>
        <v>3</v>
      </c>
      <c r="U16" s="18">
        <f t="shared" ref="U16" si="118">SUM(U17:U19)</f>
        <v>2</v>
      </c>
      <c r="V16" s="18">
        <f t="shared" ref="V16" si="119">SUM(V17:V19)</f>
        <v>0</v>
      </c>
      <c r="W16" s="18">
        <f t="shared" ref="W16" si="120">SUM(W17:W19)</f>
        <v>0</v>
      </c>
      <c r="X16" s="18">
        <f t="shared" ref="X16" si="121">SUM(X17:X19)</f>
        <v>0</v>
      </c>
      <c r="Y16" s="18">
        <f t="shared" ref="Y16" si="122">SUM(Y17:Y19)</f>
        <v>0</v>
      </c>
      <c r="Z16" s="18">
        <f t="shared" ref="Z16" si="123">SUM(Z17:Z19)</f>
        <v>0</v>
      </c>
      <c r="AA16" s="18">
        <f t="shared" ref="AA16" si="124">SUM(AA17:AA19)</f>
        <v>0</v>
      </c>
      <c r="AB16" s="18">
        <f t="shared" ref="AB16" si="125">SUM(AB17:AB19)</f>
        <v>0</v>
      </c>
      <c r="AC16" s="18">
        <f t="shared" ref="AC16" si="126">SUM(AC17:AC19)</f>
        <v>0</v>
      </c>
      <c r="AD16" s="18">
        <f t="shared" ref="AD16" si="127">SUM(AD17:AD19)</f>
        <v>0</v>
      </c>
      <c r="AE16" s="18">
        <f t="shared" ref="AE16" si="128">SUM(AE17:AE19)</f>
        <v>0</v>
      </c>
      <c r="AF16" s="18">
        <f t="shared" ref="AF16" si="129">SUM(AF17:AF19)</f>
        <v>0</v>
      </c>
      <c r="AG16" s="18">
        <f t="shared" ref="AG16" si="130">SUM(AG17:AG19)</f>
        <v>0</v>
      </c>
      <c r="AH16" s="18">
        <f t="shared" ref="AH16" si="131">SUM(AH17:AH19)</f>
        <v>0</v>
      </c>
      <c r="AI16" s="18">
        <f t="shared" ref="AI16" si="132">SUM(AI17:AI19)</f>
        <v>0</v>
      </c>
      <c r="AJ16" s="18">
        <f t="shared" ref="AJ16" si="133">SUM(AJ17:AJ19)</f>
        <v>0</v>
      </c>
      <c r="AK16" s="18">
        <f t="shared" ref="AK16" si="134">SUM(AK17:AK19)</f>
        <v>0</v>
      </c>
    </row>
    <row r="17" spans="1:37" ht="19.5" customHeight="1">
      <c r="A17" s="1" t="str">
        <f>Fragebogen!A17</f>
        <v>Ich habe viele Freunde in der Klasse.</v>
      </c>
      <c r="B17" s="16">
        <f t="shared" si="66"/>
        <v>1.2142857142857142</v>
      </c>
      <c r="C17" s="7">
        <f>COUNTIF($H17:$U17,"2")</f>
        <v>4</v>
      </c>
      <c r="D17" s="7">
        <f>COUNTIF($H17:BCQ17,"1")</f>
        <v>9</v>
      </c>
      <c r="E17" s="7">
        <f>COUNTIF($H17:$U17,"0")</f>
        <v>1</v>
      </c>
      <c r="F17" s="7">
        <f>COUNTIF($H17:$U17,"-1")</f>
        <v>0</v>
      </c>
      <c r="G17" s="7">
        <f>COUNTIF(H17:U17,"-2")</f>
        <v>0</v>
      </c>
      <c r="H17" s="34">
        <v>1</v>
      </c>
      <c r="I17" s="34">
        <v>1</v>
      </c>
      <c r="J17" s="34">
        <v>1</v>
      </c>
      <c r="K17" s="34">
        <v>1</v>
      </c>
      <c r="L17" s="34">
        <v>1</v>
      </c>
      <c r="M17" s="34">
        <v>2</v>
      </c>
      <c r="N17" s="34">
        <v>1</v>
      </c>
      <c r="O17" s="34">
        <v>1</v>
      </c>
      <c r="P17" s="34">
        <v>2</v>
      </c>
      <c r="Q17" s="34">
        <v>0</v>
      </c>
      <c r="R17" s="34">
        <v>1</v>
      </c>
      <c r="S17" s="34">
        <v>2</v>
      </c>
      <c r="T17" s="34">
        <v>1</v>
      </c>
      <c r="U17" s="34">
        <v>2</v>
      </c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</row>
    <row r="18" spans="1:37" ht="19.5" customHeight="1">
      <c r="A18" s="1" t="str">
        <f>Fragebogen!A18</f>
        <v>Ich kann mich beim Lernen gut konzentrieren.</v>
      </c>
      <c r="B18" s="16">
        <f t="shared" si="66"/>
        <v>0.7142857142857143</v>
      </c>
      <c r="C18" s="7">
        <f>COUNTIF($H18:$U18,"2")</f>
        <v>2</v>
      </c>
      <c r="D18" s="7">
        <f>COUNTIF($H18:BCQ18,"1")</f>
        <v>6</v>
      </c>
      <c r="E18" s="7">
        <f>COUNTIF($H18:$U18,"0")</f>
        <v>6</v>
      </c>
      <c r="F18" s="7">
        <f>COUNTIF($H18:$U18,"-1")</f>
        <v>0</v>
      </c>
      <c r="G18" s="7">
        <f>COUNTIF(H18:U18,"-2")</f>
        <v>0</v>
      </c>
      <c r="H18" s="34">
        <v>0</v>
      </c>
      <c r="I18" s="34">
        <v>0</v>
      </c>
      <c r="J18" s="34">
        <v>1</v>
      </c>
      <c r="K18" s="34">
        <v>1</v>
      </c>
      <c r="L18" s="34">
        <v>1</v>
      </c>
      <c r="M18" s="34">
        <v>2</v>
      </c>
      <c r="N18" s="34">
        <v>0</v>
      </c>
      <c r="O18" s="34">
        <v>0</v>
      </c>
      <c r="P18" s="34">
        <v>2</v>
      </c>
      <c r="Q18" s="34">
        <v>0</v>
      </c>
      <c r="R18" s="34">
        <v>1</v>
      </c>
      <c r="S18" s="34">
        <v>1</v>
      </c>
      <c r="T18" s="34">
        <v>1</v>
      </c>
      <c r="U18" s="34">
        <v>0</v>
      </c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</row>
    <row r="19" spans="1:37" ht="19.5" customHeight="1">
      <c r="A19" s="1" t="str">
        <f>Fragebogen!A19</f>
        <v>Wir helfen uns gegenseitig.</v>
      </c>
      <c r="B19" s="16">
        <f t="shared" si="66"/>
        <v>0.7142857142857143</v>
      </c>
      <c r="C19" s="7">
        <f>COUNTIF($H19:$U19,"2")</f>
        <v>1</v>
      </c>
      <c r="D19" s="7">
        <f>COUNTIF($H19:BCQ19,"1")</f>
        <v>8</v>
      </c>
      <c r="E19" s="7">
        <f>COUNTIF($H19:$U19,"0")</f>
        <v>5</v>
      </c>
      <c r="F19" s="7">
        <f>COUNTIF($H19:$U19,"-1")</f>
        <v>0</v>
      </c>
      <c r="G19" s="7">
        <f>COUNTIF(H19:U19,"-2")</f>
        <v>0</v>
      </c>
      <c r="H19" s="34">
        <v>1</v>
      </c>
      <c r="I19" s="34">
        <v>1</v>
      </c>
      <c r="J19" s="34">
        <v>0</v>
      </c>
      <c r="K19" s="34">
        <v>1</v>
      </c>
      <c r="L19" s="34">
        <v>0</v>
      </c>
      <c r="M19" s="34">
        <v>1</v>
      </c>
      <c r="N19" s="34">
        <v>1</v>
      </c>
      <c r="O19" s="34">
        <v>1</v>
      </c>
      <c r="P19" s="34">
        <v>1</v>
      </c>
      <c r="Q19" s="34">
        <v>0</v>
      </c>
      <c r="R19" s="34">
        <v>0</v>
      </c>
      <c r="S19" s="34">
        <v>2</v>
      </c>
      <c r="T19" s="34">
        <v>1</v>
      </c>
      <c r="U19" s="34">
        <v>0</v>
      </c>
      <c r="V19" s="34"/>
      <c r="W19" s="34"/>
      <c r="X19" s="34"/>
      <c r="Y19" s="34"/>
      <c r="Z19" s="34"/>
      <c r="AA19" s="34"/>
      <c r="AB19" s="34"/>
      <c r="AC19" s="34"/>
      <c r="AD19" s="34"/>
      <c r="AE19" s="34"/>
      <c r="AF19" s="34"/>
      <c r="AG19" s="34"/>
      <c r="AH19" s="34"/>
      <c r="AI19" s="34"/>
      <c r="AJ19" s="34"/>
      <c r="AK19" s="34"/>
    </row>
    <row r="20" spans="1:37" ht="19.5" customHeight="1">
      <c r="A20" s="17" t="str">
        <f>Fragebogen!A20</f>
        <v>Streit und Probleme</v>
      </c>
      <c r="B20" s="16">
        <f t="shared" si="66"/>
        <v>0.5</v>
      </c>
      <c r="C20" s="18">
        <f>SUM(C21:C23)</f>
        <v>3</v>
      </c>
      <c r="D20" s="18">
        <f t="shared" ref="D20" si="135">SUM(D21:D23)</f>
        <v>20</v>
      </c>
      <c r="E20" s="18">
        <f t="shared" ref="E20" si="136">SUM(E21:E23)</f>
        <v>11</v>
      </c>
      <c r="F20" s="18">
        <f t="shared" ref="F20" si="137">SUM(F21:F23)</f>
        <v>5</v>
      </c>
      <c r="G20" s="18">
        <f t="shared" ref="G20" si="138">SUM(G21:G23)</f>
        <v>3</v>
      </c>
      <c r="H20" s="18">
        <f t="shared" ref="H20" si="139">SUM(H21:H23)</f>
        <v>1</v>
      </c>
      <c r="I20" s="18">
        <f t="shared" ref="I20" si="140">SUM(I21:I23)</f>
        <v>2</v>
      </c>
      <c r="J20" s="18">
        <f t="shared" ref="J20" si="141">SUM(J21:J23)</f>
        <v>2</v>
      </c>
      <c r="K20" s="18">
        <f t="shared" ref="K20" si="142">SUM(K21:K23)</f>
        <v>3</v>
      </c>
      <c r="L20" s="18">
        <f t="shared" ref="L20" si="143">SUM(L21:L23)</f>
        <v>2</v>
      </c>
      <c r="M20" s="18">
        <f t="shared" ref="M20" si="144">SUM(M21:M23)</f>
        <v>5</v>
      </c>
      <c r="N20" s="18">
        <f t="shared" ref="N20" si="145">SUM(N21:N23)</f>
        <v>0</v>
      </c>
      <c r="O20" s="18">
        <f t="shared" ref="O20" si="146">SUM(O21:O23)</f>
        <v>2</v>
      </c>
      <c r="P20" s="18">
        <f t="shared" ref="P20" si="147">SUM(P21:P23)</f>
        <v>2</v>
      </c>
      <c r="Q20" s="18">
        <f t="shared" ref="Q20" si="148">SUM(Q21:Q23)</f>
        <v>0</v>
      </c>
      <c r="R20" s="18">
        <f t="shared" ref="R20" si="149">SUM(R21:R23)</f>
        <v>1</v>
      </c>
      <c r="S20" s="18">
        <f t="shared" ref="S20" si="150">SUM(S21:S23)</f>
        <v>-1</v>
      </c>
      <c r="T20" s="18">
        <f t="shared" ref="T20" si="151">SUM(T21:T23)</f>
        <v>-2</v>
      </c>
      <c r="U20" s="18">
        <f t="shared" ref="U20" si="152">SUM(U21:U23)</f>
        <v>-2</v>
      </c>
      <c r="V20" s="18">
        <f t="shared" ref="V20" si="153">SUM(V21:V23)</f>
        <v>0</v>
      </c>
      <c r="W20" s="18">
        <f t="shared" ref="W20" si="154">SUM(W21:W23)</f>
        <v>0</v>
      </c>
      <c r="X20" s="18">
        <f t="shared" ref="X20" si="155">SUM(X21:X23)</f>
        <v>0</v>
      </c>
      <c r="Y20" s="18">
        <f t="shared" ref="Y20" si="156">SUM(Y21:Y23)</f>
        <v>0</v>
      </c>
      <c r="Z20" s="18">
        <f t="shared" ref="Z20" si="157">SUM(Z21:Z23)</f>
        <v>0</v>
      </c>
      <c r="AA20" s="18">
        <f t="shared" ref="AA20" si="158">SUM(AA21:AA23)</f>
        <v>0</v>
      </c>
      <c r="AB20" s="18">
        <f t="shared" ref="AB20" si="159">SUM(AB21:AB23)</f>
        <v>0</v>
      </c>
      <c r="AC20" s="18">
        <f t="shared" ref="AC20" si="160">SUM(AC21:AC23)</f>
        <v>0</v>
      </c>
      <c r="AD20" s="18">
        <f t="shared" ref="AD20" si="161">SUM(AD21:AD23)</f>
        <v>0</v>
      </c>
      <c r="AE20" s="18">
        <f t="shared" ref="AE20" si="162">SUM(AE21:AE23)</f>
        <v>0</v>
      </c>
      <c r="AF20" s="18">
        <f t="shared" ref="AF20" si="163">SUM(AF21:AF23)</f>
        <v>0</v>
      </c>
      <c r="AG20" s="18">
        <f t="shared" ref="AG20" si="164">SUM(AG21:AG23)</f>
        <v>0</v>
      </c>
      <c r="AH20" s="18">
        <f t="shared" ref="AH20" si="165">SUM(AH21:AH23)</f>
        <v>0</v>
      </c>
      <c r="AI20" s="18">
        <f t="shared" ref="AI20" si="166">SUM(AI21:AI23)</f>
        <v>0</v>
      </c>
      <c r="AJ20" s="18">
        <f t="shared" ref="AJ20" si="167">SUM(AJ21:AJ23)</f>
        <v>0</v>
      </c>
      <c r="AK20" s="18">
        <f t="shared" ref="AK20" si="168">SUM(AK21:AK23)</f>
        <v>0</v>
      </c>
    </row>
    <row r="21" spans="1:37" ht="19.5" customHeight="1">
      <c r="A21" s="1" t="str">
        <f>Fragebogen!A21</f>
        <v>Wir gehen friedlich miteinander um.</v>
      </c>
      <c r="B21" s="16">
        <f t="shared" si="66"/>
        <v>0.42857142857142855</v>
      </c>
      <c r="C21" s="7">
        <f>COUNTIF($H21:$U21,"2")</f>
        <v>0</v>
      </c>
      <c r="D21" s="7">
        <f>COUNTIF($H21:BCQ21,"1")</f>
        <v>8</v>
      </c>
      <c r="E21" s="7">
        <f>COUNTIF($H21:$U21,"0")</f>
        <v>4</v>
      </c>
      <c r="F21" s="7">
        <f>COUNTIF($H21:$U21,"-1")</f>
        <v>2</v>
      </c>
      <c r="G21" s="7">
        <f>COUNTIF(H21:U21,"-2")</f>
        <v>0</v>
      </c>
      <c r="H21" s="34">
        <v>1</v>
      </c>
      <c r="I21" s="34">
        <v>1</v>
      </c>
      <c r="J21" s="34">
        <v>0</v>
      </c>
      <c r="K21" s="34">
        <v>1</v>
      </c>
      <c r="L21" s="34">
        <v>0</v>
      </c>
      <c r="M21" s="34">
        <v>1</v>
      </c>
      <c r="N21" s="34">
        <v>1</v>
      </c>
      <c r="O21" s="34">
        <v>-1</v>
      </c>
      <c r="P21" s="34">
        <v>1</v>
      </c>
      <c r="Q21" s="34">
        <v>0</v>
      </c>
      <c r="R21" s="34">
        <v>1</v>
      </c>
      <c r="S21" s="34">
        <v>1</v>
      </c>
      <c r="T21" s="34">
        <v>-1</v>
      </c>
      <c r="U21" s="34">
        <v>0</v>
      </c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</row>
    <row r="22" spans="1:37" ht="19.5" customHeight="1">
      <c r="A22" s="1" t="str">
        <f>Fragebogen!A22</f>
        <v>Jeder darf sagen, was ihm auf dem Herzen liegt.</v>
      </c>
      <c r="B22" s="16">
        <f t="shared" si="66"/>
        <v>0.7857142857142857</v>
      </c>
      <c r="C22" s="7">
        <f>COUNTIF($H22:$U22,"2")</f>
        <v>2</v>
      </c>
      <c r="D22" s="7">
        <f>COUNTIF($H22:BCQ22,"1")</f>
        <v>7</v>
      </c>
      <c r="E22" s="7">
        <f>COUNTIF($H22:$U22,"0")</f>
        <v>5</v>
      </c>
      <c r="F22" s="7">
        <f>COUNTIF($H22:$U22,"-1")</f>
        <v>0</v>
      </c>
      <c r="G22" s="7">
        <f>COUNTIF(H22:U22,"-2")</f>
        <v>0</v>
      </c>
      <c r="H22" s="34">
        <v>1</v>
      </c>
      <c r="I22" s="34">
        <v>1</v>
      </c>
      <c r="J22" s="34">
        <v>1</v>
      </c>
      <c r="K22" s="34">
        <v>1</v>
      </c>
      <c r="L22" s="34">
        <v>1</v>
      </c>
      <c r="M22" s="34">
        <v>2</v>
      </c>
      <c r="N22" s="34">
        <v>1</v>
      </c>
      <c r="O22" s="34">
        <v>2</v>
      </c>
      <c r="P22" s="34">
        <v>0</v>
      </c>
      <c r="Q22" s="34">
        <v>0</v>
      </c>
      <c r="R22" s="34">
        <v>1</v>
      </c>
      <c r="S22" s="34">
        <v>0</v>
      </c>
      <c r="T22" s="34">
        <v>0</v>
      </c>
      <c r="U22" s="34">
        <v>0</v>
      </c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</row>
    <row r="23" spans="1:37" ht="19.5" customHeight="1">
      <c r="A23" s="1" t="str">
        <f>Fragebogen!A23</f>
        <v>Bei uns wird niemand gemobbt oder ausgeschlossen.</v>
      </c>
      <c r="B23" s="16">
        <f t="shared" si="66"/>
        <v>-0.14285714285714285</v>
      </c>
      <c r="C23" s="7">
        <f>COUNTIF($H23:$U23,"2")</f>
        <v>1</v>
      </c>
      <c r="D23" s="7">
        <f>COUNTIF($H23:BCQ23,"1")</f>
        <v>5</v>
      </c>
      <c r="E23" s="7">
        <f>COUNTIF($H23:$U23,"0")</f>
        <v>2</v>
      </c>
      <c r="F23" s="7">
        <f>COUNTIF($H23:$U23,"-1")</f>
        <v>3</v>
      </c>
      <c r="G23" s="7">
        <f>COUNTIF(H23:U23,"-2")</f>
        <v>3</v>
      </c>
      <c r="H23" s="34">
        <v>-1</v>
      </c>
      <c r="I23" s="34">
        <v>0</v>
      </c>
      <c r="J23" s="34">
        <v>1</v>
      </c>
      <c r="K23" s="34">
        <v>1</v>
      </c>
      <c r="L23" s="34">
        <v>1</v>
      </c>
      <c r="M23" s="34">
        <v>2</v>
      </c>
      <c r="N23" s="34">
        <v>-2</v>
      </c>
      <c r="O23" s="34">
        <v>1</v>
      </c>
      <c r="P23" s="34">
        <v>1</v>
      </c>
      <c r="Q23" s="34">
        <v>0</v>
      </c>
      <c r="R23" s="34">
        <v>-1</v>
      </c>
      <c r="S23" s="34">
        <v>-2</v>
      </c>
      <c r="T23" s="34">
        <v>-1</v>
      </c>
      <c r="U23" s="34">
        <v>-2</v>
      </c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</row>
    <row r="24" spans="1:37" ht="19.5" customHeight="1">
      <c r="A24" s="17" t="str">
        <f>Fragebogen!A24</f>
        <v>Meine Leistung</v>
      </c>
      <c r="B24" s="16">
        <f t="shared" si="66"/>
        <v>0</v>
      </c>
      <c r="C24" s="18">
        <f>SUM(C25:C27)</f>
        <v>14</v>
      </c>
      <c r="D24" s="18">
        <f t="shared" ref="D24" si="169">SUM(D25:D27)</f>
        <v>0</v>
      </c>
      <c r="E24" s="18">
        <f t="shared" ref="E24" si="170">SUM(E25:E27)</f>
        <v>14</v>
      </c>
      <c r="F24" s="18">
        <f t="shared" ref="F24" si="171">SUM(F25:F27)</f>
        <v>0</v>
      </c>
      <c r="G24" s="18">
        <f t="shared" ref="G24" si="172">SUM(G25:G27)</f>
        <v>14</v>
      </c>
      <c r="H24" s="18">
        <f t="shared" ref="H24" si="173">SUM(H25:H27)</f>
        <v>0</v>
      </c>
      <c r="I24" s="18">
        <f t="shared" ref="I24" si="174">SUM(I25:I27)</f>
        <v>0</v>
      </c>
      <c r="J24" s="18">
        <f t="shared" ref="J24" si="175">SUM(J25:J27)</f>
        <v>0</v>
      </c>
      <c r="K24" s="18">
        <f t="shared" ref="K24" si="176">SUM(K25:K27)</f>
        <v>0</v>
      </c>
      <c r="L24" s="18">
        <f t="shared" ref="L24" si="177">SUM(L25:L27)</f>
        <v>0</v>
      </c>
      <c r="M24" s="18">
        <f t="shared" ref="M24" si="178">SUM(M25:M27)</f>
        <v>0</v>
      </c>
      <c r="N24" s="18">
        <f t="shared" ref="N24" si="179">SUM(N25:N27)</f>
        <v>0</v>
      </c>
      <c r="O24" s="18">
        <f t="shared" ref="O24" si="180">SUM(O25:O27)</f>
        <v>0</v>
      </c>
      <c r="P24" s="18">
        <f t="shared" ref="P24" si="181">SUM(P25:P27)</f>
        <v>0</v>
      </c>
      <c r="Q24" s="18">
        <f t="shared" ref="Q24" si="182">SUM(Q25:Q27)</f>
        <v>0</v>
      </c>
      <c r="R24" s="18">
        <f t="shared" ref="R24" si="183">SUM(R25:R27)</f>
        <v>0</v>
      </c>
      <c r="S24" s="18">
        <f t="shared" ref="S24" si="184">SUM(S25:S27)</f>
        <v>0</v>
      </c>
      <c r="T24" s="18">
        <f t="shared" ref="T24" si="185">SUM(T25:T27)</f>
        <v>0</v>
      </c>
      <c r="U24" s="18">
        <f t="shared" ref="U24" si="186">SUM(U25:U27)</f>
        <v>0</v>
      </c>
      <c r="V24" s="18">
        <f t="shared" ref="V24" si="187">SUM(V25:V27)</f>
        <v>0</v>
      </c>
      <c r="W24" s="18">
        <f t="shared" ref="W24" si="188">SUM(W25:W27)</f>
        <v>0</v>
      </c>
      <c r="X24" s="18">
        <f t="shared" ref="X24" si="189">SUM(X25:X27)</f>
        <v>0</v>
      </c>
      <c r="Y24" s="18">
        <f t="shared" ref="Y24" si="190">SUM(Y25:Y27)</f>
        <v>0</v>
      </c>
      <c r="Z24" s="18">
        <f t="shared" ref="Z24" si="191">SUM(Z25:Z27)</f>
        <v>0</v>
      </c>
      <c r="AA24" s="18">
        <f t="shared" ref="AA24" si="192">SUM(AA25:AA27)</f>
        <v>0</v>
      </c>
      <c r="AB24" s="18">
        <f t="shared" ref="AB24" si="193">SUM(AB25:AB27)</f>
        <v>0</v>
      </c>
      <c r="AC24" s="18">
        <f t="shared" ref="AC24" si="194">SUM(AC25:AC27)</f>
        <v>0</v>
      </c>
      <c r="AD24" s="18">
        <f t="shared" ref="AD24" si="195">SUM(AD25:AD27)</f>
        <v>0</v>
      </c>
      <c r="AE24" s="18">
        <f t="shared" ref="AE24" si="196">SUM(AE25:AE27)</f>
        <v>0</v>
      </c>
      <c r="AF24" s="18">
        <f t="shared" ref="AF24" si="197">SUM(AF25:AF27)</f>
        <v>0</v>
      </c>
      <c r="AG24" s="18">
        <f t="shared" ref="AG24" si="198">SUM(AG25:AG27)</f>
        <v>0</v>
      </c>
      <c r="AH24" s="18">
        <f t="shared" ref="AH24" si="199">SUM(AH25:AH27)</f>
        <v>0</v>
      </c>
      <c r="AI24" s="18">
        <f t="shared" ref="AI24" si="200">SUM(AI25:AI27)</f>
        <v>0</v>
      </c>
      <c r="AJ24" s="18">
        <f t="shared" ref="AJ24" si="201">SUM(AJ25:AJ27)</f>
        <v>0</v>
      </c>
      <c r="AK24" s="18">
        <f t="shared" ref="AK24" si="202">SUM(AK25:AK27)</f>
        <v>0</v>
      </c>
    </row>
    <row r="25" spans="1:37" ht="19.5" customHeight="1">
      <c r="A25" s="1" t="str">
        <f>Fragebogen!A25</f>
        <v>Ich bringe mich im Unterricht ein, so gut ich kann.</v>
      </c>
      <c r="B25" s="16">
        <f>IF(SUM(C25:G25)=0,"",AVERAGE($H25:$AK25))</f>
        <v>2</v>
      </c>
      <c r="C25" s="7">
        <f>COUNTIF($H25:$U25,"2")</f>
        <v>14</v>
      </c>
      <c r="D25" s="7">
        <f>COUNTIF($H25:BCQ25,"1")</f>
        <v>0</v>
      </c>
      <c r="E25" s="7">
        <f>COUNTIF($H25:$U25,"0")</f>
        <v>0</v>
      </c>
      <c r="F25" s="7">
        <f>COUNTIF($H25:$U25,"-1")</f>
        <v>0</v>
      </c>
      <c r="G25" s="7">
        <f>COUNTIF(H25:U25,"-2")</f>
        <v>0</v>
      </c>
      <c r="H25" s="34">
        <v>2</v>
      </c>
      <c r="I25" s="34">
        <v>2</v>
      </c>
      <c r="J25" s="34">
        <v>2</v>
      </c>
      <c r="K25" s="34">
        <v>2</v>
      </c>
      <c r="L25" s="34">
        <v>2</v>
      </c>
      <c r="M25" s="34">
        <v>2</v>
      </c>
      <c r="N25" s="34">
        <v>2</v>
      </c>
      <c r="O25" s="34">
        <v>2</v>
      </c>
      <c r="P25" s="34">
        <v>2</v>
      </c>
      <c r="Q25" s="34">
        <v>2</v>
      </c>
      <c r="R25" s="34">
        <v>2</v>
      </c>
      <c r="S25" s="34">
        <v>2</v>
      </c>
      <c r="T25" s="34">
        <v>2</v>
      </c>
      <c r="U25" s="34">
        <v>2</v>
      </c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5"/>
      <c r="AI25" s="34"/>
      <c r="AJ25" s="34"/>
      <c r="AK25" s="34"/>
    </row>
    <row r="26" spans="1:37" ht="19.5" customHeight="1">
      <c r="A26" s="1" t="str">
        <f>Fragebogen!A26</f>
        <v>Alle Themen des Unterrichts fallen mir leicht.</v>
      </c>
      <c r="B26" s="16">
        <f t="shared" ref="B26:B27" si="203">IF(SUM(C26:G26)=0,"",AVERAGE($H26:$AK26))</f>
        <v>-2</v>
      </c>
      <c r="C26" s="7">
        <f>COUNTIF($H26:$U26,"2")</f>
        <v>0</v>
      </c>
      <c r="D26" s="7">
        <f>COUNTIF($H26:BCQ26,"1")</f>
        <v>0</v>
      </c>
      <c r="E26" s="7">
        <f>COUNTIF($H26:$U26,"0")</f>
        <v>0</v>
      </c>
      <c r="F26" s="7">
        <f>COUNTIF($H26:$U26,"-1")</f>
        <v>0</v>
      </c>
      <c r="G26" s="7">
        <f>COUNTIF(H26:U26,"-2")</f>
        <v>14</v>
      </c>
      <c r="H26" s="34">
        <v>-2</v>
      </c>
      <c r="I26" s="34">
        <v>-2</v>
      </c>
      <c r="J26" s="34">
        <v>-2</v>
      </c>
      <c r="K26" s="34">
        <v>-2</v>
      </c>
      <c r="L26" s="34">
        <v>-2</v>
      </c>
      <c r="M26" s="34">
        <v>-2</v>
      </c>
      <c r="N26" s="34">
        <v>-2</v>
      </c>
      <c r="O26" s="34">
        <v>-2</v>
      </c>
      <c r="P26" s="34">
        <v>-2</v>
      </c>
      <c r="Q26" s="34">
        <v>-2</v>
      </c>
      <c r="R26" s="34">
        <v>-2</v>
      </c>
      <c r="S26" s="34">
        <v>-2</v>
      </c>
      <c r="T26" s="34">
        <v>-2</v>
      </c>
      <c r="U26" s="34">
        <v>-2</v>
      </c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</row>
    <row r="27" spans="1:37" ht="19.5" customHeight="1">
      <c r="A27" s="1" t="str">
        <f>Fragebogen!A27</f>
        <v>Ich bin sehr zufrieden mit meiner Leistung.</v>
      </c>
      <c r="B27" s="16">
        <f t="shared" si="203"/>
        <v>0</v>
      </c>
      <c r="C27" s="7">
        <f>COUNTIF($H27:$U27,"2")</f>
        <v>0</v>
      </c>
      <c r="D27" s="7">
        <f>COUNTIF($H27:BCQ27,"1")</f>
        <v>0</v>
      </c>
      <c r="E27" s="7">
        <f>COUNTIF($H27:$U27,"0")</f>
        <v>14</v>
      </c>
      <c r="F27" s="7">
        <f>COUNTIF($H27:$U27,"-1")</f>
        <v>0</v>
      </c>
      <c r="G27" s="7">
        <f>COUNTIF(H27:U27,"-2")</f>
        <v>0</v>
      </c>
      <c r="H27" s="34">
        <v>0</v>
      </c>
      <c r="I27" s="34">
        <v>0</v>
      </c>
      <c r="J27" s="34">
        <v>0</v>
      </c>
      <c r="K27" s="34">
        <v>0</v>
      </c>
      <c r="L27" s="34">
        <v>0</v>
      </c>
      <c r="M27" s="34">
        <v>0</v>
      </c>
      <c r="N27" s="34">
        <v>0</v>
      </c>
      <c r="O27" s="34">
        <v>0</v>
      </c>
      <c r="P27" s="34">
        <v>0</v>
      </c>
      <c r="Q27" s="34">
        <v>0</v>
      </c>
      <c r="R27" s="34">
        <v>0</v>
      </c>
      <c r="S27" s="34">
        <v>0</v>
      </c>
      <c r="T27" s="34">
        <v>0</v>
      </c>
      <c r="U27" s="34">
        <v>0</v>
      </c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</row>
    <row r="28" spans="1:37">
      <c r="H28">
        <f>SUM(H15:H27)</f>
        <v>5</v>
      </c>
      <c r="I28">
        <f t="shared" ref="I28:V28" si="204">SUM(I15:I27)</f>
        <v>7</v>
      </c>
      <c r="J28">
        <f t="shared" si="204"/>
        <v>10</v>
      </c>
      <c r="K28">
        <f t="shared" si="204"/>
        <v>13</v>
      </c>
      <c r="L28">
        <f t="shared" si="204"/>
        <v>9</v>
      </c>
      <c r="M28">
        <f t="shared" si="204"/>
        <v>22</v>
      </c>
      <c r="N28">
        <f t="shared" si="204"/>
        <v>3</v>
      </c>
      <c r="O28">
        <f t="shared" si="204"/>
        <v>10</v>
      </c>
      <c r="P28">
        <f t="shared" si="204"/>
        <v>15</v>
      </c>
      <c r="Q28">
        <f t="shared" si="204"/>
        <v>0</v>
      </c>
      <c r="R28">
        <f t="shared" si="204"/>
        <v>7</v>
      </c>
      <c r="S28">
        <f t="shared" si="204"/>
        <v>9</v>
      </c>
      <c r="T28">
        <f t="shared" si="204"/>
        <v>2</v>
      </c>
      <c r="U28">
        <f t="shared" si="204"/>
        <v>2</v>
      </c>
      <c r="V28">
        <f t="shared" si="204"/>
        <v>0</v>
      </c>
      <c r="W28">
        <f t="shared" ref="W28:AK28" si="205">SUM(W15:W27)</f>
        <v>0</v>
      </c>
      <c r="X28">
        <f t="shared" si="205"/>
        <v>0</v>
      </c>
      <c r="Y28">
        <f t="shared" si="205"/>
        <v>0</v>
      </c>
      <c r="Z28">
        <f t="shared" si="205"/>
        <v>0</v>
      </c>
      <c r="AA28">
        <f t="shared" si="205"/>
        <v>0</v>
      </c>
      <c r="AB28">
        <f t="shared" si="205"/>
        <v>0</v>
      </c>
      <c r="AC28">
        <f t="shared" si="205"/>
        <v>0</v>
      </c>
      <c r="AD28">
        <f t="shared" si="205"/>
        <v>0</v>
      </c>
      <c r="AE28">
        <f t="shared" si="205"/>
        <v>0</v>
      </c>
      <c r="AF28">
        <f t="shared" si="205"/>
        <v>0</v>
      </c>
      <c r="AG28">
        <f t="shared" si="205"/>
        <v>0</v>
      </c>
      <c r="AH28">
        <f t="shared" si="205"/>
        <v>0</v>
      </c>
      <c r="AI28">
        <f t="shared" si="205"/>
        <v>0</v>
      </c>
      <c r="AJ28">
        <f t="shared" si="205"/>
        <v>0</v>
      </c>
      <c r="AK28">
        <f t="shared" si="205"/>
        <v>0</v>
      </c>
    </row>
  </sheetData>
  <sheetProtection sheet="1" objects="1" scenarios="1" selectLockedCells="1"/>
  <mergeCells count="2">
    <mergeCell ref="C2:G2"/>
    <mergeCell ref="H1:AK1"/>
  </mergeCells>
  <pageMargins left="0.7" right="0.7" top="0.78740157499999996" bottom="0.78740157499999996" header="0.3" footer="0.3"/>
  <pageSetup paperSize="9" orientation="landscape" horizontalDpi="4294967294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I40"/>
  <sheetViews>
    <sheetView zoomScale="70" zoomScaleNormal="70" workbookViewId="0">
      <selection activeCell="B33" sqref="B33"/>
    </sheetView>
  </sheetViews>
  <sheetFormatPr baseColWidth="10" defaultRowHeight="12.75"/>
  <cols>
    <col min="1" max="1" width="55.5" customWidth="1"/>
    <col min="2" max="6" width="5.83203125" customWidth="1"/>
    <col min="7" max="7" width="6.33203125" customWidth="1"/>
    <col min="8" max="8" width="8.33203125" customWidth="1"/>
    <col min="9" max="9" width="7.1640625" customWidth="1"/>
  </cols>
  <sheetData>
    <row r="1" spans="1:9" ht="23.25" customHeight="1">
      <c r="A1" s="18"/>
      <c r="B1" s="18" t="str">
        <f>Rohwerte!C1</f>
        <v>JAA</v>
      </c>
      <c r="C1" s="18" t="str">
        <f>Rohwerte!D1</f>
        <v>JA</v>
      </c>
      <c r="D1" s="18" t="str">
        <f>Rohwerte!E1</f>
        <v>?</v>
      </c>
      <c r="E1" s="18" t="str">
        <f>Rohwerte!F1</f>
        <v>NÖ</v>
      </c>
      <c r="F1" s="18" t="str">
        <f>Rohwerte!G1</f>
        <v>NÖÖ</v>
      </c>
      <c r="G1" s="18" t="str">
        <f>Rohwerte!B1</f>
        <v>Ø</v>
      </c>
      <c r="H1" s="46" t="s">
        <v>45</v>
      </c>
      <c r="I1" s="46"/>
    </row>
    <row r="2" spans="1:9" ht="23.25" customHeight="1">
      <c r="A2" s="18"/>
      <c r="B2" s="18"/>
      <c r="C2" s="18"/>
      <c r="D2" s="18"/>
      <c r="E2" s="18"/>
      <c r="F2" s="18"/>
      <c r="G2" s="18"/>
      <c r="H2" s="18"/>
    </row>
    <row r="3" spans="1:9" ht="23.25" customHeight="1">
      <c r="A3" s="17" t="str">
        <f>Rohwerte!A3</f>
        <v>Meine Klasse und ich</v>
      </c>
      <c r="B3" s="18"/>
      <c r="C3" s="18"/>
      <c r="D3" s="18"/>
      <c r="E3" s="18"/>
      <c r="F3" s="18"/>
      <c r="G3" s="18"/>
      <c r="H3" s="18"/>
    </row>
    <row r="4" spans="1:9" ht="23.25" customHeight="1">
      <c r="A4" s="17" t="str">
        <f>Rohwerte!A4</f>
        <v>Unterricht</v>
      </c>
      <c r="B4" s="18">
        <f>SUM(B5:B7)</f>
        <v>3</v>
      </c>
      <c r="C4" s="18">
        <f t="shared" ref="C4:F4" si="0">SUM(C5:C7)</f>
        <v>19</v>
      </c>
      <c r="D4" s="18">
        <f t="shared" si="0"/>
        <v>17</v>
      </c>
      <c r="E4" s="18">
        <f t="shared" si="0"/>
        <v>2</v>
      </c>
      <c r="F4" s="18">
        <f t="shared" si="0"/>
        <v>1</v>
      </c>
      <c r="G4" s="29">
        <f>Rohwerte!B4</f>
        <v>0.7</v>
      </c>
      <c r="H4" s="44">
        <f>B4*2+C4</f>
        <v>25</v>
      </c>
      <c r="I4" s="45">
        <f>E4+2*F4</f>
        <v>4</v>
      </c>
    </row>
    <row r="5" spans="1:9" ht="23.25" customHeight="1">
      <c r="A5" s="29" t="str">
        <f>Rohwerte!A5</f>
        <v>Der Unterricht ist abwechslungsreich.</v>
      </c>
      <c r="B5" s="29">
        <f>Rohwerte!C5</f>
        <v>1</v>
      </c>
      <c r="C5" s="29">
        <f>Rohwerte!D5</f>
        <v>11</v>
      </c>
      <c r="D5" s="29">
        <f>Rohwerte!E5</f>
        <v>2</v>
      </c>
      <c r="E5" s="29">
        <f>Rohwerte!F5</f>
        <v>0</v>
      </c>
      <c r="F5" s="29">
        <f>Rohwerte!G5</f>
        <v>0</v>
      </c>
      <c r="G5" s="29">
        <f>Rohwerte!B5</f>
        <v>0.9285714285714286</v>
      </c>
      <c r="H5" s="44">
        <f t="shared" ref="H5:H7" si="1">B5*2+C5</f>
        <v>13</v>
      </c>
      <c r="I5" s="45">
        <f t="shared" ref="I5:I7" si="2">E5+2*F5</f>
        <v>0</v>
      </c>
    </row>
    <row r="6" spans="1:9" ht="23.25" customHeight="1">
      <c r="A6" s="29" t="str">
        <f>Rohwerte!A6</f>
        <v>Wenn ich mich melde, komme ich auch meistens dran</v>
      </c>
      <c r="B6" s="29">
        <f>Rohwerte!C6</f>
        <v>2</v>
      </c>
      <c r="C6" s="29">
        <f>Rohwerte!D6</f>
        <v>4</v>
      </c>
      <c r="D6" s="29">
        <f>Rohwerte!E6</f>
        <v>7</v>
      </c>
      <c r="E6" s="29">
        <f>Rohwerte!F6</f>
        <v>1</v>
      </c>
      <c r="F6" s="29">
        <f>Rohwerte!G6</f>
        <v>0</v>
      </c>
      <c r="G6" s="29">
        <f>Rohwerte!B6</f>
        <v>0.5</v>
      </c>
      <c r="H6" s="44">
        <f t="shared" si="1"/>
        <v>8</v>
      </c>
      <c r="I6" s="45">
        <f t="shared" si="2"/>
        <v>1</v>
      </c>
    </row>
    <row r="7" spans="1:9" ht="23.25" customHeight="1">
      <c r="A7" s="29" t="str">
        <f>Rohwerte!A7</f>
        <v>Meistens ist es während des Unterrichts leise</v>
      </c>
      <c r="B7" s="29">
        <f>Rohwerte!C7</f>
        <v>0</v>
      </c>
      <c r="C7" s="29">
        <f>Rohwerte!D7</f>
        <v>4</v>
      </c>
      <c r="D7" s="29">
        <f>Rohwerte!E7</f>
        <v>8</v>
      </c>
      <c r="E7" s="29">
        <f>Rohwerte!F7</f>
        <v>1</v>
      </c>
      <c r="F7" s="29">
        <f>Rohwerte!G7</f>
        <v>1</v>
      </c>
      <c r="G7" s="29">
        <f>Rohwerte!B7</f>
        <v>7.1428571428571425E-2</v>
      </c>
      <c r="H7" s="44">
        <f t="shared" si="1"/>
        <v>4</v>
      </c>
      <c r="I7" s="45">
        <f t="shared" si="2"/>
        <v>3</v>
      </c>
    </row>
    <row r="8" spans="1:9" ht="23.25" customHeight="1">
      <c r="A8" s="17" t="str">
        <f>Rohwerte!A8</f>
        <v>Hausaufgaben</v>
      </c>
      <c r="B8" s="18">
        <f>SUM(B9:B11)</f>
        <v>5</v>
      </c>
      <c r="C8" s="18">
        <f t="shared" ref="C8" si="3">SUM(C9:C11)</f>
        <v>19</v>
      </c>
      <c r="D8" s="18">
        <f t="shared" ref="D8" si="4">SUM(D9:D11)</f>
        <v>17</v>
      </c>
      <c r="E8" s="18">
        <f t="shared" ref="E8" si="5">SUM(E9:E11)</f>
        <v>1</v>
      </c>
      <c r="F8" s="18">
        <f t="shared" ref="F8" si="6">SUM(F9:F11)</f>
        <v>0</v>
      </c>
      <c r="G8" s="29">
        <f>Rohwerte!B8</f>
        <v>0.93333333333333335</v>
      </c>
      <c r="H8" s="44">
        <f t="shared" ref="H8:H27" si="7">B8*2+C8</f>
        <v>29</v>
      </c>
      <c r="I8" s="45">
        <f t="shared" ref="I8:I27" si="8">E8+2*F8</f>
        <v>1</v>
      </c>
    </row>
    <row r="9" spans="1:9" ht="23.25" customHeight="1">
      <c r="A9" s="29" t="str">
        <f>Rohwerte!A9</f>
        <v>Die Hausaufgabenmenge ist genau richtig.</v>
      </c>
      <c r="B9" s="29">
        <f>Rohwerte!C9</f>
        <v>0</v>
      </c>
      <c r="C9" s="29">
        <f>Rohwerte!D9</f>
        <v>6</v>
      </c>
      <c r="D9" s="29">
        <f>Rohwerte!E9</f>
        <v>7</v>
      </c>
      <c r="E9" s="29">
        <f>Rohwerte!F9</f>
        <v>1</v>
      </c>
      <c r="F9" s="29">
        <f>Rohwerte!G9</f>
        <v>0</v>
      </c>
      <c r="G9" s="29">
        <f>Rohwerte!B9</f>
        <v>0.35714285714285715</v>
      </c>
      <c r="H9" s="44">
        <f t="shared" si="7"/>
        <v>6</v>
      </c>
      <c r="I9" s="45">
        <f t="shared" si="8"/>
        <v>1</v>
      </c>
    </row>
    <row r="10" spans="1:9" ht="23.25" customHeight="1">
      <c r="A10" s="29" t="str">
        <f>Rohwerte!A10</f>
        <v>Ich schaffe alle Hausaufgaben vollständig.</v>
      </c>
      <c r="B10" s="29">
        <f>Rohwerte!C10</f>
        <v>5</v>
      </c>
      <c r="C10" s="29">
        <f>Rohwerte!D10</f>
        <v>5</v>
      </c>
      <c r="D10" s="29">
        <f>Rohwerte!E10</f>
        <v>4</v>
      </c>
      <c r="E10" s="29">
        <f>Rohwerte!F10</f>
        <v>0</v>
      </c>
      <c r="F10" s="29">
        <f>Rohwerte!G10</f>
        <v>0</v>
      </c>
      <c r="G10" s="29">
        <f>Rohwerte!B10</f>
        <v>1.0714285714285714</v>
      </c>
      <c r="H10" s="44">
        <f t="shared" si="7"/>
        <v>15</v>
      </c>
      <c r="I10" s="45">
        <f t="shared" si="8"/>
        <v>0</v>
      </c>
    </row>
    <row r="11" spans="1:9" ht="23.25" customHeight="1">
      <c r="A11" s="29" t="str">
        <f>Rohwerte!A11</f>
        <v>Ich arbeite bei den Hausaufgaben selbstständig.</v>
      </c>
      <c r="B11" s="29">
        <f>Rohwerte!C11</f>
        <v>0</v>
      </c>
      <c r="C11" s="29">
        <f>Rohwerte!D11</f>
        <v>8</v>
      </c>
      <c r="D11" s="29">
        <f>Rohwerte!E11</f>
        <v>6</v>
      </c>
      <c r="E11" s="29">
        <f>Rohwerte!F11</f>
        <v>0</v>
      </c>
      <c r="F11" s="29">
        <f>Rohwerte!G11</f>
        <v>0</v>
      </c>
      <c r="G11" s="29">
        <f>Rohwerte!B11</f>
        <v>0.5714285714285714</v>
      </c>
      <c r="H11" s="44">
        <f t="shared" si="7"/>
        <v>8</v>
      </c>
      <c r="I11" s="45">
        <f t="shared" si="8"/>
        <v>0</v>
      </c>
    </row>
    <row r="12" spans="1:9" ht="23.25" customHeight="1">
      <c r="A12" s="17" t="str">
        <f>Rohwerte!A12</f>
        <v>Gemeinschaft</v>
      </c>
      <c r="B12" s="18">
        <f>SUM(B13:B15)</f>
        <v>11</v>
      </c>
      <c r="C12" s="18">
        <f t="shared" ref="C12" si="9">SUM(C13:C15)</f>
        <v>17</v>
      </c>
      <c r="D12" s="18">
        <f t="shared" ref="D12" si="10">SUM(D13:D15)</f>
        <v>10</v>
      </c>
      <c r="E12" s="18">
        <f t="shared" ref="E12" si="11">SUM(E13:E15)</f>
        <v>4</v>
      </c>
      <c r="F12" s="18">
        <f t="shared" ref="F12" si="12">SUM(F13:F15)</f>
        <v>0</v>
      </c>
      <c r="G12" s="29">
        <f>Rohwerte!B12</f>
        <v>1.1666666666666667</v>
      </c>
      <c r="H12" s="44">
        <f t="shared" si="7"/>
        <v>39</v>
      </c>
      <c r="I12" s="45">
        <f t="shared" si="8"/>
        <v>4</v>
      </c>
    </row>
    <row r="13" spans="1:9" ht="23.25" customHeight="1">
      <c r="A13" s="29" t="str">
        <f>Rohwerte!A13</f>
        <v>Ich fühle mich wohl in der Klassengemeinschaft.</v>
      </c>
      <c r="B13" s="29">
        <f>Rohwerte!C13</f>
        <v>5</v>
      </c>
      <c r="C13" s="29">
        <f>Rohwerte!D13</f>
        <v>7</v>
      </c>
      <c r="D13" s="29">
        <f>Rohwerte!E13</f>
        <v>1</v>
      </c>
      <c r="E13" s="29">
        <f>Rohwerte!F13</f>
        <v>1</v>
      </c>
      <c r="F13" s="29">
        <f>Rohwerte!G13</f>
        <v>0</v>
      </c>
      <c r="G13" s="29">
        <f>Rohwerte!B13</f>
        <v>1.1428571428571428</v>
      </c>
      <c r="H13" s="44">
        <f t="shared" si="7"/>
        <v>17</v>
      </c>
      <c r="I13" s="45">
        <f t="shared" si="8"/>
        <v>1</v>
      </c>
    </row>
    <row r="14" spans="1:9" ht="23.25" customHeight="1">
      <c r="A14" s="29" t="str">
        <f>Rohwerte!A14</f>
        <v>Wenn es Probleme gibt, werden sie diskutiert.</v>
      </c>
      <c r="B14" s="29">
        <f>Rohwerte!C14</f>
        <v>2</v>
      </c>
      <c r="C14" s="29">
        <f>Rohwerte!D14</f>
        <v>5</v>
      </c>
      <c r="D14" s="29">
        <f>Rohwerte!E14</f>
        <v>7</v>
      </c>
      <c r="E14" s="29">
        <f>Rohwerte!F14</f>
        <v>0</v>
      </c>
      <c r="F14" s="29">
        <f>Rohwerte!G14</f>
        <v>0</v>
      </c>
      <c r="G14" s="29">
        <f>Rohwerte!B14</f>
        <v>0.6428571428571429</v>
      </c>
      <c r="H14" s="44">
        <f t="shared" si="7"/>
        <v>9</v>
      </c>
      <c r="I14" s="45">
        <f t="shared" si="8"/>
        <v>0</v>
      </c>
    </row>
    <row r="15" spans="1:9" ht="23.25" customHeight="1">
      <c r="A15" s="29" t="str">
        <f>Rohwerte!A15</f>
        <v>Jeder darf Fehler machen, ohne ausgelacht zu werden</v>
      </c>
      <c r="B15" s="29">
        <f>Rohwerte!C15</f>
        <v>4</v>
      </c>
      <c r="C15" s="29">
        <f>Rohwerte!D15</f>
        <v>5</v>
      </c>
      <c r="D15" s="29">
        <f>Rohwerte!E15</f>
        <v>2</v>
      </c>
      <c r="E15" s="29">
        <f>Rohwerte!F15</f>
        <v>3</v>
      </c>
      <c r="F15" s="29">
        <f>Rohwerte!G15</f>
        <v>0</v>
      </c>
      <c r="G15" s="29">
        <f>Rohwerte!B15</f>
        <v>0.7142857142857143</v>
      </c>
      <c r="H15" s="44">
        <f t="shared" si="7"/>
        <v>13</v>
      </c>
      <c r="I15" s="45">
        <f t="shared" si="8"/>
        <v>3</v>
      </c>
    </row>
    <row r="16" spans="1:9" ht="23.25" customHeight="1">
      <c r="A16" s="17" t="str">
        <f>Rohwerte!A16</f>
        <v>Ich gehe gerne in die Schule</v>
      </c>
      <c r="B16" s="18">
        <f>SUM(B17:B19)</f>
        <v>7</v>
      </c>
      <c r="C16" s="18">
        <f t="shared" ref="C16" si="13">SUM(C17:C19)</f>
        <v>23</v>
      </c>
      <c r="D16" s="18">
        <f t="shared" ref="D16" si="14">SUM(D17:D19)</f>
        <v>12</v>
      </c>
      <c r="E16" s="18">
        <f t="shared" ref="E16" si="15">SUM(E17:E19)</f>
        <v>0</v>
      </c>
      <c r="F16" s="18">
        <f t="shared" ref="F16" si="16">SUM(F17:F19)</f>
        <v>0</v>
      </c>
      <c r="G16" s="29">
        <f>Rohwerte!B16</f>
        <v>1.2333333333333334</v>
      </c>
      <c r="H16" s="44">
        <f t="shared" si="7"/>
        <v>37</v>
      </c>
      <c r="I16" s="45">
        <f t="shared" si="8"/>
        <v>0</v>
      </c>
    </row>
    <row r="17" spans="1:9" ht="23.25" customHeight="1">
      <c r="A17" s="29" t="str">
        <f>Rohwerte!A17</f>
        <v>Ich habe viele Freunde in der Klasse.</v>
      </c>
      <c r="B17" s="29">
        <f>Rohwerte!C17</f>
        <v>4</v>
      </c>
      <c r="C17" s="29">
        <f>Rohwerte!D17</f>
        <v>9</v>
      </c>
      <c r="D17" s="29">
        <f>Rohwerte!E17</f>
        <v>1</v>
      </c>
      <c r="E17" s="29">
        <f>Rohwerte!F17</f>
        <v>0</v>
      </c>
      <c r="F17" s="29">
        <f>Rohwerte!G17</f>
        <v>0</v>
      </c>
      <c r="G17" s="29">
        <f>Rohwerte!B17</f>
        <v>1.2142857142857142</v>
      </c>
      <c r="H17" s="44">
        <f t="shared" si="7"/>
        <v>17</v>
      </c>
      <c r="I17" s="45">
        <f t="shared" si="8"/>
        <v>0</v>
      </c>
    </row>
    <row r="18" spans="1:9" ht="23.25" customHeight="1">
      <c r="A18" s="29" t="str">
        <f>Rohwerte!A18</f>
        <v>Ich kann mich beim Lernen gut konzentrieren.</v>
      </c>
      <c r="B18" s="29">
        <f>Rohwerte!C18</f>
        <v>2</v>
      </c>
      <c r="C18" s="29">
        <f>Rohwerte!D18</f>
        <v>6</v>
      </c>
      <c r="D18" s="29">
        <f>Rohwerte!E18</f>
        <v>6</v>
      </c>
      <c r="E18" s="29">
        <f>Rohwerte!F18</f>
        <v>0</v>
      </c>
      <c r="F18" s="29">
        <f>Rohwerte!G18</f>
        <v>0</v>
      </c>
      <c r="G18" s="29">
        <f>Rohwerte!B18</f>
        <v>0.7142857142857143</v>
      </c>
      <c r="H18" s="44">
        <f t="shared" si="7"/>
        <v>10</v>
      </c>
      <c r="I18" s="45">
        <f t="shared" si="8"/>
        <v>0</v>
      </c>
    </row>
    <row r="19" spans="1:9" ht="23.25" customHeight="1">
      <c r="A19" s="29" t="str">
        <f>Rohwerte!A19</f>
        <v>Wir helfen uns gegenseitig.</v>
      </c>
      <c r="B19" s="29">
        <f>Rohwerte!C19</f>
        <v>1</v>
      </c>
      <c r="C19" s="29">
        <f>Rohwerte!D19</f>
        <v>8</v>
      </c>
      <c r="D19" s="29">
        <f>Rohwerte!E19</f>
        <v>5</v>
      </c>
      <c r="E19" s="29">
        <f>Rohwerte!F19</f>
        <v>0</v>
      </c>
      <c r="F19" s="29">
        <f>Rohwerte!G19</f>
        <v>0</v>
      </c>
      <c r="G19" s="29">
        <f>Rohwerte!B19</f>
        <v>0.7142857142857143</v>
      </c>
      <c r="H19" s="44">
        <f t="shared" si="7"/>
        <v>10</v>
      </c>
      <c r="I19" s="45">
        <f t="shared" si="8"/>
        <v>0</v>
      </c>
    </row>
    <row r="20" spans="1:9" ht="23.25" customHeight="1">
      <c r="A20" s="17" t="str">
        <f>Rohwerte!A20</f>
        <v>Streit und Probleme</v>
      </c>
      <c r="B20" s="18">
        <f>SUM(B21:B23)</f>
        <v>3</v>
      </c>
      <c r="C20" s="18">
        <f t="shared" ref="C20" si="17">SUM(C21:C23)</f>
        <v>20</v>
      </c>
      <c r="D20" s="18">
        <f t="shared" ref="D20" si="18">SUM(D21:D23)</f>
        <v>11</v>
      </c>
      <c r="E20" s="18">
        <f t="shared" ref="E20" si="19">SUM(E21:E23)</f>
        <v>5</v>
      </c>
      <c r="F20" s="18">
        <f t="shared" ref="F20" si="20">SUM(F21:F23)</f>
        <v>3</v>
      </c>
      <c r="G20" s="29">
        <f>Rohwerte!B20</f>
        <v>0.5</v>
      </c>
      <c r="H20" s="44">
        <f t="shared" si="7"/>
        <v>26</v>
      </c>
      <c r="I20" s="45">
        <f t="shared" si="8"/>
        <v>11</v>
      </c>
    </row>
    <row r="21" spans="1:9" ht="23.25" customHeight="1">
      <c r="A21" s="29" t="str">
        <f>Rohwerte!A21</f>
        <v>Wir gehen friedlich miteinander um.</v>
      </c>
      <c r="B21" s="29">
        <f>Rohwerte!C21</f>
        <v>0</v>
      </c>
      <c r="C21" s="29">
        <f>Rohwerte!D21</f>
        <v>8</v>
      </c>
      <c r="D21" s="29">
        <f>Rohwerte!E21</f>
        <v>4</v>
      </c>
      <c r="E21" s="29">
        <f>Rohwerte!F21</f>
        <v>2</v>
      </c>
      <c r="F21" s="29">
        <f>Rohwerte!G21</f>
        <v>0</v>
      </c>
      <c r="G21" s="29">
        <f>Rohwerte!B21</f>
        <v>0.42857142857142855</v>
      </c>
      <c r="H21" s="44">
        <f t="shared" si="7"/>
        <v>8</v>
      </c>
      <c r="I21" s="45">
        <f t="shared" si="8"/>
        <v>2</v>
      </c>
    </row>
    <row r="22" spans="1:9" ht="23.25" customHeight="1">
      <c r="A22" s="29" t="str">
        <f>Rohwerte!A22</f>
        <v>Jeder darf sagen, was ihm auf dem Herzen liegt.</v>
      </c>
      <c r="B22" s="29">
        <f>Rohwerte!C22</f>
        <v>2</v>
      </c>
      <c r="C22" s="29">
        <f>Rohwerte!D22</f>
        <v>7</v>
      </c>
      <c r="D22" s="29">
        <f>Rohwerte!E22</f>
        <v>5</v>
      </c>
      <c r="E22" s="29">
        <f>Rohwerte!F22</f>
        <v>0</v>
      </c>
      <c r="F22" s="29">
        <f>Rohwerte!G22</f>
        <v>0</v>
      </c>
      <c r="G22" s="29">
        <f>Rohwerte!B22</f>
        <v>0.7857142857142857</v>
      </c>
      <c r="H22" s="44">
        <f t="shared" si="7"/>
        <v>11</v>
      </c>
      <c r="I22" s="45">
        <f t="shared" si="8"/>
        <v>0</v>
      </c>
    </row>
    <row r="23" spans="1:9" ht="23.25" customHeight="1">
      <c r="A23" s="29" t="str">
        <f>Rohwerte!A23</f>
        <v>Bei uns wird niemand gemobbt oder ausgeschlossen.</v>
      </c>
      <c r="B23" s="29">
        <f>Rohwerte!C23</f>
        <v>1</v>
      </c>
      <c r="C23" s="29">
        <f>Rohwerte!D23</f>
        <v>5</v>
      </c>
      <c r="D23" s="29">
        <f>Rohwerte!E23</f>
        <v>2</v>
      </c>
      <c r="E23" s="29">
        <f>Rohwerte!F23</f>
        <v>3</v>
      </c>
      <c r="F23" s="29">
        <f>Rohwerte!G23</f>
        <v>3</v>
      </c>
      <c r="G23" s="29">
        <f>Rohwerte!B23</f>
        <v>-0.14285714285714285</v>
      </c>
      <c r="H23" s="44">
        <f t="shared" si="7"/>
        <v>7</v>
      </c>
      <c r="I23" s="45">
        <f t="shared" si="8"/>
        <v>9</v>
      </c>
    </row>
    <row r="24" spans="1:9" ht="23.25" customHeight="1">
      <c r="A24" s="17" t="str">
        <f>Rohwerte!A24</f>
        <v>Meine Leistung</v>
      </c>
      <c r="B24" s="18">
        <f>SUM(B25:B27)</f>
        <v>14</v>
      </c>
      <c r="C24" s="18">
        <f t="shared" ref="C24" si="21">SUM(C25:C27)</f>
        <v>0</v>
      </c>
      <c r="D24" s="18">
        <f t="shared" ref="D24" si="22">SUM(D25:D27)</f>
        <v>14</v>
      </c>
      <c r="E24" s="18">
        <f t="shared" ref="E24" si="23">SUM(E25:E27)</f>
        <v>0</v>
      </c>
      <c r="F24" s="18">
        <f t="shared" ref="F24" si="24">SUM(F25:F27)</f>
        <v>14</v>
      </c>
      <c r="G24" s="29">
        <f>Rohwerte!B24</f>
        <v>0</v>
      </c>
      <c r="H24" s="44">
        <f t="shared" si="7"/>
        <v>28</v>
      </c>
      <c r="I24" s="45">
        <f t="shared" si="8"/>
        <v>28</v>
      </c>
    </row>
    <row r="25" spans="1:9" ht="23.25" customHeight="1">
      <c r="A25" s="29" t="str">
        <f>Rohwerte!A25</f>
        <v>Ich bringe mich im Unterricht ein, so gut ich kann.</v>
      </c>
      <c r="B25" s="29">
        <f>Rohwerte!C25</f>
        <v>14</v>
      </c>
      <c r="C25" s="29">
        <f>Rohwerte!D25</f>
        <v>0</v>
      </c>
      <c r="D25" s="29">
        <f>Rohwerte!E25</f>
        <v>0</v>
      </c>
      <c r="E25" s="29">
        <f>Rohwerte!F25</f>
        <v>0</v>
      </c>
      <c r="F25" s="29">
        <f>Rohwerte!G25</f>
        <v>0</v>
      </c>
      <c r="G25" s="29">
        <f>Rohwerte!B25</f>
        <v>2</v>
      </c>
      <c r="H25" s="44">
        <f t="shared" si="7"/>
        <v>28</v>
      </c>
      <c r="I25" s="45">
        <f t="shared" si="8"/>
        <v>0</v>
      </c>
    </row>
    <row r="26" spans="1:9" ht="22.5" customHeight="1">
      <c r="A26" s="29" t="str">
        <f>Rohwerte!A26</f>
        <v>Alle Themen des Unterrichts fallen mir leicht.</v>
      </c>
      <c r="B26" s="29">
        <f>Rohwerte!C26</f>
        <v>0</v>
      </c>
      <c r="C26" s="29">
        <f>Rohwerte!D26</f>
        <v>0</v>
      </c>
      <c r="D26" s="29">
        <f>Rohwerte!E26</f>
        <v>0</v>
      </c>
      <c r="E26" s="29">
        <f>Rohwerte!F26</f>
        <v>0</v>
      </c>
      <c r="F26" s="29">
        <f>Rohwerte!G26</f>
        <v>14</v>
      </c>
      <c r="G26" s="29">
        <f>Rohwerte!B26</f>
        <v>-2</v>
      </c>
      <c r="H26" s="44">
        <f t="shared" si="7"/>
        <v>0</v>
      </c>
      <c r="I26" s="45">
        <f t="shared" si="8"/>
        <v>28</v>
      </c>
    </row>
    <row r="27" spans="1:9" ht="22.5" customHeight="1">
      <c r="A27" s="29" t="str">
        <f>Rohwerte!A27</f>
        <v>Ich bin sehr zufrieden mit meiner Leistung.</v>
      </c>
      <c r="B27" s="29">
        <f>Rohwerte!C27</f>
        <v>0</v>
      </c>
      <c r="C27" s="29">
        <f>Rohwerte!D27</f>
        <v>0</v>
      </c>
      <c r="D27" s="29">
        <f>Rohwerte!E27</f>
        <v>14</v>
      </c>
      <c r="E27" s="29">
        <f>Rohwerte!F27</f>
        <v>0</v>
      </c>
      <c r="F27" s="29">
        <f>Rohwerte!G27</f>
        <v>0</v>
      </c>
      <c r="G27" s="29">
        <f>Rohwerte!B27</f>
        <v>0</v>
      </c>
      <c r="H27" s="44">
        <f t="shared" si="7"/>
        <v>0</v>
      </c>
      <c r="I27" s="45">
        <f t="shared" si="8"/>
        <v>0</v>
      </c>
    </row>
    <row r="28" spans="1:9" ht="22.5" customHeight="1"/>
    <row r="29" spans="1:9" ht="22.5" customHeight="1"/>
    <row r="30" spans="1:9" ht="22.5" customHeight="1"/>
    <row r="31" spans="1:9" ht="22.5" customHeight="1"/>
    <row r="32" spans="1:9" ht="22.5" customHeight="1"/>
    <row r="33" ht="22.5" customHeight="1"/>
    <row r="34" ht="22.5" customHeight="1"/>
    <row r="35" ht="22.5" customHeight="1"/>
    <row r="36" ht="22.5" customHeight="1"/>
    <row r="37" ht="22.5" customHeight="1"/>
    <row r="38" ht="22.5" customHeight="1"/>
    <row r="39" ht="22.5" customHeight="1"/>
    <row r="40" ht="22.5" customHeight="1"/>
  </sheetData>
  <sheetProtection sheet="1" objects="1" scenarios="1" selectLockedCells="1"/>
  <mergeCells count="1">
    <mergeCell ref="H1:I1"/>
  </mergeCells>
  <pageMargins left="0.7" right="0.7" top="0.78740157499999996" bottom="0.78740157499999996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:H40"/>
  <sheetViews>
    <sheetView zoomScale="70" zoomScaleNormal="70" workbookViewId="0">
      <selection activeCell="O32" sqref="O32"/>
    </sheetView>
  </sheetViews>
  <sheetFormatPr baseColWidth="10" defaultRowHeight="12.75"/>
  <cols>
    <col min="1" max="1" width="55.5" customWidth="1"/>
    <col min="2" max="7" width="5.83203125" customWidth="1"/>
    <col min="8" max="8" width="9.83203125" customWidth="1"/>
  </cols>
  <sheetData>
    <row r="1" spans="1:8" ht="23.25" customHeight="1">
      <c r="A1" s="18"/>
      <c r="B1" s="18" t="str">
        <f>Rohwerte!C1</f>
        <v>JAA</v>
      </c>
      <c r="C1" s="18" t="str">
        <f>Rohwerte!D1</f>
        <v>JA</v>
      </c>
      <c r="D1" s="18" t="str">
        <f>Rohwerte!E1</f>
        <v>?</v>
      </c>
      <c r="E1" s="18" t="str">
        <f>Rohwerte!F1</f>
        <v>NÖ</v>
      </c>
      <c r="F1" s="18" t="str">
        <f>Rohwerte!G1</f>
        <v>NÖÖ</v>
      </c>
      <c r="G1" s="18" t="str">
        <f>Rohwerte!B1</f>
        <v>Ø</v>
      </c>
      <c r="H1" s="18" t="s">
        <v>17</v>
      </c>
    </row>
    <row r="2" spans="1:8" ht="23.25" customHeight="1">
      <c r="A2" s="18"/>
      <c r="B2" s="18"/>
      <c r="C2" s="18"/>
      <c r="D2" s="18"/>
      <c r="E2" s="18"/>
      <c r="F2" s="18"/>
      <c r="G2" s="18"/>
      <c r="H2" s="18"/>
    </row>
    <row r="3" spans="1:8" ht="23.25" customHeight="1">
      <c r="A3" s="17" t="str">
        <f>Rohwerte!A3</f>
        <v>Meine Klasse und ich</v>
      </c>
      <c r="B3" s="18"/>
      <c r="C3" s="18"/>
      <c r="D3" s="18"/>
      <c r="E3" s="18"/>
      <c r="F3" s="18"/>
      <c r="G3" s="18"/>
      <c r="H3" s="18"/>
    </row>
    <row r="4" spans="1:8" ht="23.25" customHeight="1">
      <c r="A4" s="17" t="str">
        <f>Rohwerte!A4</f>
        <v>Unterricht</v>
      </c>
      <c r="B4" s="18">
        <f>SUM(B5:B7)</f>
        <v>3</v>
      </c>
      <c r="C4" s="18">
        <f t="shared" ref="C4:F4" si="0">SUM(C5:C7)</f>
        <v>19</v>
      </c>
      <c r="D4" s="18">
        <f t="shared" si="0"/>
        <v>17</v>
      </c>
      <c r="E4" s="18">
        <f t="shared" si="0"/>
        <v>2</v>
      </c>
      <c r="F4" s="18">
        <f t="shared" si="0"/>
        <v>1</v>
      </c>
      <c r="G4" s="29">
        <f>Rohwerte!B4</f>
        <v>0.7</v>
      </c>
      <c r="H4" s="29">
        <f t="shared" ref="H4:H27" si="1">B4*2+C4-E4-F4*2</f>
        <v>21</v>
      </c>
    </row>
    <row r="5" spans="1:8" ht="23.25" customHeight="1">
      <c r="A5" s="29" t="str">
        <f>Rohwerte!A5</f>
        <v>Der Unterricht ist abwechslungsreich.</v>
      </c>
      <c r="B5" s="29">
        <f>Rohwerte!C5</f>
        <v>1</v>
      </c>
      <c r="C5" s="29">
        <f>Rohwerte!D5</f>
        <v>11</v>
      </c>
      <c r="D5" s="29">
        <f>Rohwerte!E5</f>
        <v>2</v>
      </c>
      <c r="E5" s="29">
        <f>Rohwerte!F5</f>
        <v>0</v>
      </c>
      <c r="F5" s="29">
        <f>Rohwerte!G5</f>
        <v>0</v>
      </c>
      <c r="G5" s="29">
        <f>Rohwerte!B5</f>
        <v>0.9285714285714286</v>
      </c>
      <c r="H5" s="29">
        <f t="shared" si="1"/>
        <v>13</v>
      </c>
    </row>
    <row r="6" spans="1:8" ht="23.25" customHeight="1">
      <c r="A6" s="29" t="str">
        <f>Rohwerte!A6</f>
        <v>Wenn ich mich melde, komme ich auch meistens dran</v>
      </c>
      <c r="B6" s="29">
        <f>Rohwerte!C6</f>
        <v>2</v>
      </c>
      <c r="C6" s="29">
        <f>Rohwerte!D6</f>
        <v>4</v>
      </c>
      <c r="D6" s="29">
        <f>Rohwerte!E6</f>
        <v>7</v>
      </c>
      <c r="E6" s="29">
        <f>Rohwerte!F6</f>
        <v>1</v>
      </c>
      <c r="F6" s="29">
        <f>Rohwerte!G6</f>
        <v>0</v>
      </c>
      <c r="G6" s="29">
        <f>Rohwerte!B6</f>
        <v>0.5</v>
      </c>
      <c r="H6" s="29">
        <f t="shared" si="1"/>
        <v>7</v>
      </c>
    </row>
    <row r="7" spans="1:8" ht="23.25" customHeight="1">
      <c r="A7" s="29" t="str">
        <f>Rohwerte!A7</f>
        <v>Meistens ist es während des Unterrichts leise</v>
      </c>
      <c r="B7" s="29">
        <f>Rohwerte!C7</f>
        <v>0</v>
      </c>
      <c r="C7" s="29">
        <f>Rohwerte!D7</f>
        <v>4</v>
      </c>
      <c r="D7" s="29">
        <f>Rohwerte!E7</f>
        <v>8</v>
      </c>
      <c r="E7" s="29">
        <f>Rohwerte!F7</f>
        <v>1</v>
      </c>
      <c r="F7" s="29">
        <f>Rohwerte!G7</f>
        <v>1</v>
      </c>
      <c r="G7" s="29">
        <f>Rohwerte!B7</f>
        <v>7.1428571428571425E-2</v>
      </c>
      <c r="H7" s="29">
        <f t="shared" si="1"/>
        <v>1</v>
      </c>
    </row>
    <row r="8" spans="1:8" ht="23.25" customHeight="1">
      <c r="A8" s="17" t="str">
        <f>Rohwerte!A8</f>
        <v>Hausaufgaben</v>
      </c>
      <c r="B8" s="18">
        <f>SUM(B9:B11)</f>
        <v>5</v>
      </c>
      <c r="C8" s="18">
        <f t="shared" ref="C8:F8" si="2">SUM(C9:C11)</f>
        <v>19</v>
      </c>
      <c r="D8" s="18">
        <f t="shared" si="2"/>
        <v>17</v>
      </c>
      <c r="E8" s="18">
        <f t="shared" si="2"/>
        <v>1</v>
      </c>
      <c r="F8" s="18">
        <f t="shared" si="2"/>
        <v>0</v>
      </c>
      <c r="G8" s="29">
        <f>Rohwerte!B8</f>
        <v>0.93333333333333335</v>
      </c>
      <c r="H8" s="29">
        <f t="shared" si="1"/>
        <v>28</v>
      </c>
    </row>
    <row r="9" spans="1:8" ht="23.25" customHeight="1">
      <c r="A9" s="29" t="str">
        <f>Rohwerte!A9</f>
        <v>Die Hausaufgabenmenge ist genau richtig.</v>
      </c>
      <c r="B9" s="29">
        <f>Rohwerte!C9</f>
        <v>0</v>
      </c>
      <c r="C9" s="29">
        <f>Rohwerte!D9</f>
        <v>6</v>
      </c>
      <c r="D9" s="29">
        <f>Rohwerte!E9</f>
        <v>7</v>
      </c>
      <c r="E9" s="29">
        <f>Rohwerte!F9</f>
        <v>1</v>
      </c>
      <c r="F9" s="29">
        <f>Rohwerte!G9</f>
        <v>0</v>
      </c>
      <c r="G9" s="29">
        <f>Rohwerte!B9</f>
        <v>0.35714285714285715</v>
      </c>
      <c r="H9" s="29">
        <f t="shared" si="1"/>
        <v>5</v>
      </c>
    </row>
    <row r="10" spans="1:8" ht="23.25" customHeight="1">
      <c r="A10" s="29" t="str">
        <f>Rohwerte!A10</f>
        <v>Ich schaffe alle Hausaufgaben vollständig.</v>
      </c>
      <c r="B10" s="29">
        <f>Rohwerte!C10</f>
        <v>5</v>
      </c>
      <c r="C10" s="29">
        <f>Rohwerte!D10</f>
        <v>5</v>
      </c>
      <c r="D10" s="29">
        <f>Rohwerte!E10</f>
        <v>4</v>
      </c>
      <c r="E10" s="29">
        <f>Rohwerte!F10</f>
        <v>0</v>
      </c>
      <c r="F10" s="29">
        <f>Rohwerte!G10</f>
        <v>0</v>
      </c>
      <c r="G10" s="29">
        <f>Rohwerte!B10</f>
        <v>1.0714285714285714</v>
      </c>
      <c r="H10" s="29">
        <f t="shared" si="1"/>
        <v>15</v>
      </c>
    </row>
    <row r="11" spans="1:8" ht="23.25" customHeight="1">
      <c r="A11" s="29" t="str">
        <f>Rohwerte!A11</f>
        <v>Ich arbeite bei den Hausaufgaben selbstständig.</v>
      </c>
      <c r="B11" s="29">
        <f>Rohwerte!C11</f>
        <v>0</v>
      </c>
      <c r="C11" s="29">
        <f>Rohwerte!D11</f>
        <v>8</v>
      </c>
      <c r="D11" s="29">
        <f>Rohwerte!E11</f>
        <v>6</v>
      </c>
      <c r="E11" s="29">
        <f>Rohwerte!F11</f>
        <v>0</v>
      </c>
      <c r="F11" s="29">
        <f>Rohwerte!G11</f>
        <v>0</v>
      </c>
      <c r="G11" s="29">
        <f>Rohwerte!B11</f>
        <v>0.5714285714285714</v>
      </c>
      <c r="H11" s="29">
        <f t="shared" si="1"/>
        <v>8</v>
      </c>
    </row>
    <row r="12" spans="1:8" ht="23.25" customHeight="1">
      <c r="A12" s="17" t="str">
        <f>Rohwerte!A12</f>
        <v>Gemeinschaft</v>
      </c>
      <c r="B12" s="18">
        <f>SUM(B13:B15)</f>
        <v>11</v>
      </c>
      <c r="C12" s="18">
        <f t="shared" ref="C12:F12" si="3">SUM(C13:C15)</f>
        <v>17</v>
      </c>
      <c r="D12" s="18">
        <f t="shared" si="3"/>
        <v>10</v>
      </c>
      <c r="E12" s="18">
        <f t="shared" si="3"/>
        <v>4</v>
      </c>
      <c r="F12" s="18">
        <f t="shared" si="3"/>
        <v>0</v>
      </c>
      <c r="G12" s="29">
        <f>Rohwerte!B12</f>
        <v>1.1666666666666667</v>
      </c>
      <c r="H12" s="29">
        <f t="shared" si="1"/>
        <v>35</v>
      </c>
    </row>
    <row r="13" spans="1:8" ht="23.25" customHeight="1">
      <c r="A13" s="29" t="str">
        <f>Rohwerte!A13</f>
        <v>Ich fühle mich wohl in der Klassengemeinschaft.</v>
      </c>
      <c r="B13" s="29">
        <f>Rohwerte!C13</f>
        <v>5</v>
      </c>
      <c r="C13" s="29">
        <f>Rohwerte!D13</f>
        <v>7</v>
      </c>
      <c r="D13" s="29">
        <f>Rohwerte!E13</f>
        <v>1</v>
      </c>
      <c r="E13" s="29">
        <f>Rohwerte!F13</f>
        <v>1</v>
      </c>
      <c r="F13" s="29">
        <f>Rohwerte!G13</f>
        <v>0</v>
      </c>
      <c r="G13" s="29">
        <f>Rohwerte!B13</f>
        <v>1.1428571428571428</v>
      </c>
      <c r="H13" s="29">
        <f t="shared" si="1"/>
        <v>16</v>
      </c>
    </row>
    <row r="14" spans="1:8" ht="23.25" customHeight="1">
      <c r="A14" s="29" t="str">
        <f>Rohwerte!A14</f>
        <v>Wenn es Probleme gibt, werden sie diskutiert.</v>
      </c>
      <c r="B14" s="29">
        <f>Rohwerte!C14</f>
        <v>2</v>
      </c>
      <c r="C14" s="29">
        <f>Rohwerte!D14</f>
        <v>5</v>
      </c>
      <c r="D14" s="29">
        <f>Rohwerte!E14</f>
        <v>7</v>
      </c>
      <c r="E14" s="29">
        <f>Rohwerte!F14</f>
        <v>0</v>
      </c>
      <c r="F14" s="29">
        <f>Rohwerte!G14</f>
        <v>0</v>
      </c>
      <c r="G14" s="29">
        <f>Rohwerte!B14</f>
        <v>0.6428571428571429</v>
      </c>
      <c r="H14" s="29">
        <f t="shared" si="1"/>
        <v>9</v>
      </c>
    </row>
    <row r="15" spans="1:8" ht="23.25" customHeight="1">
      <c r="A15" s="29" t="str">
        <f>Rohwerte!A15</f>
        <v>Jeder darf Fehler machen, ohne ausgelacht zu werden</v>
      </c>
      <c r="B15" s="29">
        <f>Rohwerte!C15</f>
        <v>4</v>
      </c>
      <c r="C15" s="29">
        <f>Rohwerte!D15</f>
        <v>5</v>
      </c>
      <c r="D15" s="29">
        <f>Rohwerte!E15</f>
        <v>2</v>
      </c>
      <c r="E15" s="29">
        <f>Rohwerte!F15</f>
        <v>3</v>
      </c>
      <c r="F15" s="29">
        <f>Rohwerte!G15</f>
        <v>0</v>
      </c>
      <c r="G15" s="29">
        <f>Rohwerte!B15</f>
        <v>0.7142857142857143</v>
      </c>
      <c r="H15" s="29">
        <f t="shared" si="1"/>
        <v>10</v>
      </c>
    </row>
    <row r="16" spans="1:8" ht="23.25" customHeight="1">
      <c r="A16" s="17" t="str">
        <f>Rohwerte!A16</f>
        <v>Ich gehe gerne in die Schule</v>
      </c>
      <c r="B16" s="18">
        <f>SUM(B17:B19)</f>
        <v>7</v>
      </c>
      <c r="C16" s="18">
        <f t="shared" ref="C16:F16" si="4">SUM(C17:C19)</f>
        <v>23</v>
      </c>
      <c r="D16" s="18">
        <f t="shared" si="4"/>
        <v>12</v>
      </c>
      <c r="E16" s="18">
        <f t="shared" si="4"/>
        <v>0</v>
      </c>
      <c r="F16" s="18">
        <f t="shared" si="4"/>
        <v>0</v>
      </c>
      <c r="G16" s="29">
        <f>Rohwerte!B16</f>
        <v>1.2333333333333334</v>
      </c>
      <c r="H16" s="29">
        <f t="shared" si="1"/>
        <v>37</v>
      </c>
    </row>
    <row r="17" spans="1:8" ht="23.25" customHeight="1">
      <c r="A17" s="29" t="str">
        <f>Rohwerte!A17</f>
        <v>Ich habe viele Freunde in der Klasse.</v>
      </c>
      <c r="B17" s="29">
        <f>Rohwerte!C17</f>
        <v>4</v>
      </c>
      <c r="C17" s="29">
        <f>Rohwerte!D17</f>
        <v>9</v>
      </c>
      <c r="D17" s="29">
        <f>Rohwerte!E17</f>
        <v>1</v>
      </c>
      <c r="E17" s="29">
        <f>Rohwerte!F17</f>
        <v>0</v>
      </c>
      <c r="F17" s="29">
        <f>Rohwerte!G17</f>
        <v>0</v>
      </c>
      <c r="G17" s="29">
        <f>Rohwerte!B17</f>
        <v>1.2142857142857142</v>
      </c>
      <c r="H17" s="29">
        <f t="shared" si="1"/>
        <v>17</v>
      </c>
    </row>
    <row r="18" spans="1:8" ht="23.25" customHeight="1">
      <c r="A18" s="29" t="str">
        <f>Rohwerte!A18</f>
        <v>Ich kann mich beim Lernen gut konzentrieren.</v>
      </c>
      <c r="B18" s="29">
        <f>Rohwerte!C18</f>
        <v>2</v>
      </c>
      <c r="C18" s="29">
        <f>Rohwerte!D18</f>
        <v>6</v>
      </c>
      <c r="D18" s="29">
        <f>Rohwerte!E18</f>
        <v>6</v>
      </c>
      <c r="E18" s="29">
        <f>Rohwerte!F18</f>
        <v>0</v>
      </c>
      <c r="F18" s="29">
        <f>Rohwerte!G18</f>
        <v>0</v>
      </c>
      <c r="G18" s="29">
        <f>Rohwerte!B18</f>
        <v>0.7142857142857143</v>
      </c>
      <c r="H18" s="29">
        <f t="shared" si="1"/>
        <v>10</v>
      </c>
    </row>
    <row r="19" spans="1:8" ht="23.25" customHeight="1">
      <c r="A19" s="29" t="str">
        <f>Rohwerte!A19</f>
        <v>Wir helfen uns gegenseitig.</v>
      </c>
      <c r="B19" s="29">
        <f>Rohwerte!C19</f>
        <v>1</v>
      </c>
      <c r="C19" s="29">
        <f>Rohwerte!D19</f>
        <v>8</v>
      </c>
      <c r="D19" s="29">
        <f>Rohwerte!E19</f>
        <v>5</v>
      </c>
      <c r="E19" s="29">
        <f>Rohwerte!F19</f>
        <v>0</v>
      </c>
      <c r="F19" s="29">
        <f>Rohwerte!G19</f>
        <v>0</v>
      </c>
      <c r="G19" s="29">
        <f>Rohwerte!B19</f>
        <v>0.7142857142857143</v>
      </c>
      <c r="H19" s="29">
        <f t="shared" si="1"/>
        <v>10</v>
      </c>
    </row>
    <row r="20" spans="1:8" ht="23.25" customHeight="1">
      <c r="A20" s="17" t="str">
        <f>Rohwerte!A20</f>
        <v>Streit und Probleme</v>
      </c>
      <c r="B20" s="18">
        <f>SUM(B21:B23)</f>
        <v>3</v>
      </c>
      <c r="C20" s="18">
        <f t="shared" ref="C20:F20" si="5">SUM(C21:C23)</f>
        <v>20</v>
      </c>
      <c r="D20" s="18">
        <f t="shared" si="5"/>
        <v>11</v>
      </c>
      <c r="E20" s="18">
        <f t="shared" si="5"/>
        <v>5</v>
      </c>
      <c r="F20" s="18">
        <f t="shared" si="5"/>
        <v>3</v>
      </c>
      <c r="G20" s="29">
        <f>Rohwerte!B20</f>
        <v>0.5</v>
      </c>
      <c r="H20" s="29">
        <f t="shared" si="1"/>
        <v>15</v>
      </c>
    </row>
    <row r="21" spans="1:8" ht="23.25" customHeight="1">
      <c r="A21" s="29" t="str">
        <f>Rohwerte!A21</f>
        <v>Wir gehen friedlich miteinander um.</v>
      </c>
      <c r="B21" s="29">
        <f>Rohwerte!C21</f>
        <v>0</v>
      </c>
      <c r="C21" s="29">
        <f>Rohwerte!D21</f>
        <v>8</v>
      </c>
      <c r="D21" s="29">
        <f>Rohwerte!E21</f>
        <v>4</v>
      </c>
      <c r="E21" s="29">
        <f>Rohwerte!F21</f>
        <v>2</v>
      </c>
      <c r="F21" s="29">
        <f>Rohwerte!G21</f>
        <v>0</v>
      </c>
      <c r="G21" s="29">
        <f>Rohwerte!B21</f>
        <v>0.42857142857142855</v>
      </c>
      <c r="H21" s="29">
        <f t="shared" si="1"/>
        <v>6</v>
      </c>
    </row>
    <row r="22" spans="1:8" ht="23.25" customHeight="1">
      <c r="A22" s="29" t="str">
        <f>Rohwerte!A22</f>
        <v>Jeder darf sagen, was ihm auf dem Herzen liegt.</v>
      </c>
      <c r="B22" s="29">
        <f>Rohwerte!C22</f>
        <v>2</v>
      </c>
      <c r="C22" s="29">
        <f>Rohwerte!D22</f>
        <v>7</v>
      </c>
      <c r="D22" s="29">
        <f>Rohwerte!E22</f>
        <v>5</v>
      </c>
      <c r="E22" s="29">
        <f>Rohwerte!F22</f>
        <v>0</v>
      </c>
      <c r="F22" s="29">
        <f>Rohwerte!G22</f>
        <v>0</v>
      </c>
      <c r="G22" s="29">
        <f>Rohwerte!B22</f>
        <v>0.7857142857142857</v>
      </c>
      <c r="H22" s="29">
        <f t="shared" si="1"/>
        <v>11</v>
      </c>
    </row>
    <row r="23" spans="1:8" ht="23.25" customHeight="1">
      <c r="A23" s="29" t="str">
        <f>Rohwerte!A23</f>
        <v>Bei uns wird niemand gemobbt oder ausgeschlossen.</v>
      </c>
      <c r="B23" s="29">
        <f>Rohwerte!C23</f>
        <v>1</v>
      </c>
      <c r="C23" s="29">
        <f>Rohwerte!D23</f>
        <v>5</v>
      </c>
      <c r="D23" s="29">
        <f>Rohwerte!E23</f>
        <v>2</v>
      </c>
      <c r="E23" s="29">
        <f>Rohwerte!F23</f>
        <v>3</v>
      </c>
      <c r="F23" s="29">
        <f>Rohwerte!G23</f>
        <v>3</v>
      </c>
      <c r="G23" s="29">
        <f>Rohwerte!B23</f>
        <v>-0.14285714285714285</v>
      </c>
      <c r="H23" s="29">
        <f t="shared" si="1"/>
        <v>-2</v>
      </c>
    </row>
    <row r="24" spans="1:8" ht="23.25" customHeight="1">
      <c r="A24" s="17" t="str">
        <f>Rohwerte!A24</f>
        <v>Meine Leistung</v>
      </c>
      <c r="B24" s="18">
        <f>SUM(B25:B27)</f>
        <v>14</v>
      </c>
      <c r="C24" s="18">
        <f t="shared" ref="C24:F24" si="6">SUM(C25:C27)</f>
        <v>0</v>
      </c>
      <c r="D24" s="18">
        <f t="shared" si="6"/>
        <v>14</v>
      </c>
      <c r="E24" s="18">
        <f t="shared" si="6"/>
        <v>0</v>
      </c>
      <c r="F24" s="18">
        <f t="shared" si="6"/>
        <v>14</v>
      </c>
      <c r="G24" s="29">
        <f>Rohwerte!B24</f>
        <v>0</v>
      </c>
      <c r="H24" s="29">
        <f t="shared" si="1"/>
        <v>0</v>
      </c>
    </row>
    <row r="25" spans="1:8" ht="23.25" customHeight="1">
      <c r="A25" s="29" t="str">
        <f>Rohwerte!A25</f>
        <v>Ich bringe mich im Unterricht ein, so gut ich kann.</v>
      </c>
      <c r="B25" s="29">
        <f>Rohwerte!C25</f>
        <v>14</v>
      </c>
      <c r="C25" s="29">
        <f>Rohwerte!D25</f>
        <v>0</v>
      </c>
      <c r="D25" s="29">
        <f>Rohwerte!E25</f>
        <v>0</v>
      </c>
      <c r="E25" s="29">
        <f>Rohwerte!F25</f>
        <v>0</v>
      </c>
      <c r="F25" s="29">
        <f>Rohwerte!G25</f>
        <v>0</v>
      </c>
      <c r="G25" s="29">
        <f>Rohwerte!B25</f>
        <v>2</v>
      </c>
      <c r="H25" s="29">
        <f t="shared" si="1"/>
        <v>28</v>
      </c>
    </row>
    <row r="26" spans="1:8" ht="22.5" customHeight="1">
      <c r="A26" s="29" t="str">
        <f>Rohwerte!A26</f>
        <v>Alle Themen des Unterrichts fallen mir leicht.</v>
      </c>
      <c r="B26" s="29">
        <f>Rohwerte!C26</f>
        <v>0</v>
      </c>
      <c r="C26" s="29">
        <f>Rohwerte!D26</f>
        <v>0</v>
      </c>
      <c r="D26" s="29">
        <f>Rohwerte!E26</f>
        <v>0</v>
      </c>
      <c r="E26" s="29">
        <f>Rohwerte!F26</f>
        <v>0</v>
      </c>
      <c r="F26" s="29">
        <f>Rohwerte!G26</f>
        <v>14</v>
      </c>
      <c r="G26" s="29">
        <f>Rohwerte!B26</f>
        <v>-2</v>
      </c>
      <c r="H26" s="29">
        <f t="shared" si="1"/>
        <v>-28</v>
      </c>
    </row>
    <row r="27" spans="1:8" ht="22.5" customHeight="1">
      <c r="A27" s="29" t="str">
        <f>Rohwerte!A27</f>
        <v>Ich bin sehr zufrieden mit meiner Leistung.</v>
      </c>
      <c r="B27" s="29">
        <f>Rohwerte!C27</f>
        <v>0</v>
      </c>
      <c r="C27" s="29">
        <f>Rohwerte!D27</f>
        <v>0</v>
      </c>
      <c r="D27" s="29">
        <f>Rohwerte!E27</f>
        <v>14</v>
      </c>
      <c r="E27" s="29">
        <f>Rohwerte!F27</f>
        <v>0</v>
      </c>
      <c r="F27" s="29">
        <f>Rohwerte!G27</f>
        <v>0</v>
      </c>
      <c r="G27" s="29">
        <f>Rohwerte!B27</f>
        <v>0</v>
      </c>
      <c r="H27" s="29">
        <f t="shared" si="1"/>
        <v>0</v>
      </c>
    </row>
    <row r="28" spans="1:8" ht="22.5" customHeight="1"/>
    <row r="29" spans="1:8" ht="22.5" customHeight="1"/>
    <row r="30" spans="1:8" ht="22.5" customHeight="1"/>
    <row r="31" spans="1:8" ht="22.5" customHeight="1"/>
    <row r="32" spans="1:8" ht="22.5" customHeight="1"/>
    <row r="33" ht="22.5" customHeight="1"/>
    <row r="34" ht="22.5" customHeight="1"/>
    <row r="35" ht="22.5" customHeight="1"/>
    <row r="36" ht="22.5" customHeight="1"/>
    <row r="37" ht="22.5" customHeight="1"/>
    <row r="38" ht="22.5" customHeight="1"/>
    <row r="39" ht="22.5" customHeight="1"/>
    <row r="40" ht="22.5" customHeight="1"/>
  </sheetData>
  <sheetProtection sheet="1" objects="1" scenarios="1" selectLockedCells="1"/>
  <pageMargins left="0.7" right="0.7" top="0.78740157499999996" bottom="0.78740157499999996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>
  <dimension ref="A2:C31"/>
  <sheetViews>
    <sheetView workbookViewId="0">
      <selection activeCell="A30" sqref="A30:A31"/>
    </sheetView>
  </sheetViews>
  <sheetFormatPr baseColWidth="10" defaultRowHeight="12.75"/>
  <cols>
    <col min="1" max="1" width="65.5" customWidth="1"/>
  </cols>
  <sheetData>
    <row r="2" spans="1:3">
      <c r="A2" s="2" t="str">
        <f>'Auswertung (1)'!A3</f>
        <v>Meine Klasse und ich</v>
      </c>
    </row>
    <row r="3" spans="1:3">
      <c r="A3" s="30" t="str">
        <f>'Auswertung (1)'!A4</f>
        <v>Unterricht</v>
      </c>
      <c r="B3" s="3"/>
    </row>
    <row r="4" spans="1:3">
      <c r="A4" s="5" t="str">
        <f>'Auswertung (1)'!A5</f>
        <v>Der Unterricht ist abwechslungsreich.</v>
      </c>
      <c r="B4" s="3">
        <f>('Auswertung (1)'!G5+2)/4</f>
        <v>0.73214285714285721</v>
      </c>
      <c r="C4" s="31" t="s">
        <v>41</v>
      </c>
    </row>
    <row r="5" spans="1:3">
      <c r="A5" s="5" t="str">
        <f>'Auswertung (1)'!A6</f>
        <v>Wenn ich mich melde, komme ich auch meistens dran</v>
      </c>
      <c r="B5" s="3">
        <f>('Auswertung (1)'!G6+2)/4</f>
        <v>0.625</v>
      </c>
    </row>
    <row r="6" spans="1:3">
      <c r="A6" s="5" t="str">
        <f>'Auswertung (1)'!A7</f>
        <v>Meistens ist es während des Unterrichts leise</v>
      </c>
      <c r="B6" s="3">
        <f>('Auswertung (1)'!G7+2)/4</f>
        <v>0.5178571428571429</v>
      </c>
    </row>
    <row r="7" spans="1:3">
      <c r="A7" s="30" t="str">
        <f>'Auswertung (1)'!A8</f>
        <v>Hausaufgaben</v>
      </c>
      <c r="B7" s="3"/>
    </row>
    <row r="8" spans="1:3">
      <c r="A8" s="5" t="str">
        <f>'Auswertung (1)'!A9</f>
        <v>Die Hausaufgabenmenge ist genau richtig.</v>
      </c>
      <c r="B8" s="3">
        <f>('Auswertung (1)'!G9+2)/4</f>
        <v>0.5892857142857143</v>
      </c>
    </row>
    <row r="9" spans="1:3">
      <c r="A9" s="5" t="str">
        <f>'Auswertung (1)'!A10</f>
        <v>Ich schaffe alle Hausaufgaben vollständig.</v>
      </c>
      <c r="B9" s="3">
        <f>('Auswertung (1)'!G10+2)/4</f>
        <v>0.76785714285714279</v>
      </c>
    </row>
    <row r="10" spans="1:3">
      <c r="A10" s="5" t="str">
        <f>'Auswertung (1)'!A11</f>
        <v>Ich arbeite bei den Hausaufgaben selbstständig.</v>
      </c>
      <c r="B10" s="3">
        <f>('Auswertung (1)'!G11+2)/4</f>
        <v>0.64285714285714279</v>
      </c>
    </row>
    <row r="11" spans="1:3">
      <c r="A11" s="30" t="str">
        <f>'Auswertung (1)'!A12</f>
        <v>Gemeinschaft</v>
      </c>
      <c r="B11" s="3"/>
    </row>
    <row r="12" spans="1:3">
      <c r="A12" s="5" t="str">
        <f>'Auswertung (1)'!A13</f>
        <v>Ich fühle mich wohl in der Klassengemeinschaft.</v>
      </c>
      <c r="B12" s="3">
        <f>('Auswertung (1)'!G13+2)/4</f>
        <v>0.7857142857142857</v>
      </c>
    </row>
    <row r="13" spans="1:3">
      <c r="A13" s="5" t="str">
        <f>'Auswertung (1)'!A14</f>
        <v>Wenn es Probleme gibt, werden sie diskutiert.</v>
      </c>
      <c r="B13" s="3">
        <f>('Auswertung (1)'!G14+2)/4</f>
        <v>0.6607142857142857</v>
      </c>
    </row>
    <row r="14" spans="1:3">
      <c r="A14" s="5" t="str">
        <f>'Auswertung (1)'!A15</f>
        <v>Jeder darf Fehler machen, ohne ausgelacht zu werden</v>
      </c>
      <c r="B14" s="3">
        <f>('Auswertung (1)'!G15+2)/4</f>
        <v>0.6785714285714286</v>
      </c>
    </row>
    <row r="15" spans="1:3">
      <c r="A15" s="30" t="str">
        <f>'Auswertung (1)'!A16</f>
        <v>Ich gehe gerne in die Schule</v>
      </c>
      <c r="B15" s="3"/>
    </row>
    <row r="16" spans="1:3">
      <c r="A16" s="5" t="str">
        <f>'Auswertung (1)'!A17</f>
        <v>Ich habe viele Freunde in der Klasse.</v>
      </c>
      <c r="B16" s="3">
        <f>('Auswertung (1)'!G17+2)/4</f>
        <v>0.8035714285714286</v>
      </c>
    </row>
    <row r="17" spans="1:2">
      <c r="A17" s="5" t="str">
        <f>'Auswertung (1)'!A18</f>
        <v>Ich kann mich beim Lernen gut konzentrieren.</v>
      </c>
      <c r="B17" s="3">
        <f>('Auswertung (1)'!G18+2)/4</f>
        <v>0.6785714285714286</v>
      </c>
    </row>
    <row r="18" spans="1:2">
      <c r="A18" s="5" t="str">
        <f>'Auswertung (1)'!A19</f>
        <v>Wir helfen uns gegenseitig.</v>
      </c>
      <c r="B18" s="3">
        <f>('Auswertung (1)'!G19+2)/4</f>
        <v>0.6785714285714286</v>
      </c>
    </row>
    <row r="19" spans="1:2">
      <c r="A19" s="30" t="str">
        <f>'Auswertung (1)'!A20</f>
        <v>Streit und Probleme</v>
      </c>
      <c r="B19" s="3"/>
    </row>
    <row r="20" spans="1:2">
      <c r="A20" s="5" t="str">
        <f>'Auswertung (1)'!A21</f>
        <v>Wir gehen friedlich miteinander um.</v>
      </c>
      <c r="B20" s="3">
        <f>('Auswertung (1)'!G21+2)/4</f>
        <v>0.6071428571428571</v>
      </c>
    </row>
    <row r="21" spans="1:2">
      <c r="A21" s="5" t="str">
        <f>'Auswertung (1)'!A22</f>
        <v>Jeder darf sagen, was ihm auf dem Herzen liegt.</v>
      </c>
      <c r="B21" s="3">
        <f>('Auswertung (1)'!G22+2)/4</f>
        <v>0.6964285714285714</v>
      </c>
    </row>
    <row r="22" spans="1:2">
      <c r="A22" s="5" t="str">
        <f>'Auswertung (1)'!A23</f>
        <v>Bei uns wird niemand gemobbt oder ausgeschlossen.</v>
      </c>
      <c r="B22" s="3">
        <f>('Auswertung (1)'!G23+2)/4</f>
        <v>0.4642857142857143</v>
      </c>
    </row>
    <row r="23" spans="1:2">
      <c r="A23" s="30" t="str">
        <f>'Auswertung (1)'!A24</f>
        <v>Meine Leistung</v>
      </c>
      <c r="B23" s="3"/>
    </row>
    <row r="24" spans="1:2">
      <c r="A24" s="5" t="str">
        <f>'Auswertung (1)'!A25</f>
        <v>Ich bringe mich im Unterricht ein, so gut ich kann.</v>
      </c>
      <c r="B24" s="3">
        <f>('Auswertung (1)'!G25+2)/4</f>
        <v>1</v>
      </c>
    </row>
    <row r="25" spans="1:2">
      <c r="A25" s="5" t="str">
        <f>'Auswertung (1)'!A26</f>
        <v>Alle Themen des Unterrichts fallen mir leicht.</v>
      </c>
      <c r="B25" s="3">
        <f>('Auswertung (1)'!G26+2)/4</f>
        <v>0</v>
      </c>
    </row>
    <row r="26" spans="1:2">
      <c r="A26" s="5" t="str">
        <f>'Auswertung (1)'!A27</f>
        <v>Ich bin sehr zufrieden mit meiner Leistung.</v>
      </c>
      <c r="B26" s="3">
        <f>('Auswertung (1)'!G27+2)/4</f>
        <v>0.5</v>
      </c>
    </row>
    <row r="27" spans="1:2">
      <c r="A27" s="5"/>
      <c r="B27" s="3"/>
    </row>
    <row r="28" spans="1:2">
      <c r="A28" s="5"/>
      <c r="B28" s="3"/>
    </row>
    <row r="30" spans="1:2">
      <c r="A30" s="32" t="s">
        <v>42</v>
      </c>
    </row>
    <row r="31" spans="1:2" ht="39.75" customHeight="1">
      <c r="A31" s="33" t="s">
        <v>43</v>
      </c>
    </row>
  </sheetData>
  <sheetProtection sheet="1" objects="1" scenarios="1" selectLockedCells="1"/>
  <pageMargins left="0.7" right="0.7" top="0.78740157499999996" bottom="0.78740157499999996" header="0.3" footer="0.3"/>
  <pageSetup paperSize="9" orientation="portrait" horizontalDpi="0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dimension ref="A1:C25"/>
  <sheetViews>
    <sheetView topLeftCell="A4" workbookViewId="0">
      <selection activeCell="E34" sqref="E34"/>
    </sheetView>
  </sheetViews>
  <sheetFormatPr baseColWidth="10" defaultRowHeight="12.75"/>
  <cols>
    <col min="1" max="1" width="64.83203125" customWidth="1"/>
    <col min="2" max="2" width="4.83203125" customWidth="1"/>
    <col min="3" max="3" width="5.83203125" customWidth="1"/>
  </cols>
  <sheetData>
    <row r="1" spans="1:3">
      <c r="A1" s="2" t="str">
        <f>'prozentuale Darstellung'!A2</f>
        <v>Meine Klasse und ich</v>
      </c>
      <c r="B1" s="47" t="s">
        <v>46</v>
      </c>
      <c r="C1" s="47"/>
    </row>
    <row r="2" spans="1:3">
      <c r="A2" s="6" t="str">
        <f>'prozentuale Darstellung'!A3</f>
        <v>Unterricht</v>
      </c>
      <c r="B2">
        <f>'Auswertung (1)'!H4</f>
        <v>25</v>
      </c>
      <c r="C2">
        <f>'Auswertung (1)'!I4</f>
        <v>4</v>
      </c>
    </row>
    <row r="3" spans="1:3">
      <c r="A3" t="str">
        <f>'prozentuale Darstellung'!A4</f>
        <v>Der Unterricht ist abwechslungsreich.</v>
      </c>
      <c r="B3">
        <f>'Auswertung (1)'!H5</f>
        <v>13</v>
      </c>
      <c r="C3">
        <f>'Auswertung (1)'!I5</f>
        <v>0</v>
      </c>
    </row>
    <row r="4" spans="1:3">
      <c r="A4" t="str">
        <f>'prozentuale Darstellung'!A5</f>
        <v>Wenn ich mich melde, komme ich auch meistens dran</v>
      </c>
      <c r="B4">
        <f>'Auswertung (1)'!H6</f>
        <v>8</v>
      </c>
      <c r="C4">
        <f>'Auswertung (1)'!I6</f>
        <v>1</v>
      </c>
    </row>
    <row r="5" spans="1:3">
      <c r="A5" t="str">
        <f>'prozentuale Darstellung'!A6</f>
        <v>Meistens ist es während des Unterrichts leise</v>
      </c>
      <c r="B5">
        <f>'Auswertung (1)'!H7</f>
        <v>4</v>
      </c>
      <c r="C5">
        <f>'Auswertung (1)'!I7</f>
        <v>3</v>
      </c>
    </row>
    <row r="6" spans="1:3">
      <c r="A6" s="6" t="str">
        <f>'prozentuale Darstellung'!A7</f>
        <v>Hausaufgaben</v>
      </c>
      <c r="B6">
        <f>'Auswertung (1)'!H8</f>
        <v>29</v>
      </c>
      <c r="C6">
        <f>'Auswertung (1)'!I8</f>
        <v>1</v>
      </c>
    </row>
    <row r="7" spans="1:3">
      <c r="A7" t="str">
        <f>'prozentuale Darstellung'!A8</f>
        <v>Die Hausaufgabenmenge ist genau richtig.</v>
      </c>
      <c r="B7">
        <f>'Auswertung (1)'!H9</f>
        <v>6</v>
      </c>
      <c r="C7">
        <f>'Auswertung (1)'!I9</f>
        <v>1</v>
      </c>
    </row>
    <row r="8" spans="1:3">
      <c r="A8" t="str">
        <f>'prozentuale Darstellung'!A9</f>
        <v>Ich schaffe alle Hausaufgaben vollständig.</v>
      </c>
      <c r="B8">
        <f>'Auswertung (1)'!H10</f>
        <v>15</v>
      </c>
      <c r="C8">
        <f>'Auswertung (1)'!I10</f>
        <v>0</v>
      </c>
    </row>
    <row r="9" spans="1:3">
      <c r="A9" t="str">
        <f>'prozentuale Darstellung'!A10</f>
        <v>Ich arbeite bei den Hausaufgaben selbstständig.</v>
      </c>
      <c r="B9">
        <f>'Auswertung (1)'!H11</f>
        <v>8</v>
      </c>
      <c r="C9">
        <f>'Auswertung (1)'!I11</f>
        <v>0</v>
      </c>
    </row>
    <row r="10" spans="1:3">
      <c r="A10" s="6" t="str">
        <f>'prozentuale Darstellung'!A11</f>
        <v>Gemeinschaft</v>
      </c>
      <c r="B10">
        <f>'Auswertung (1)'!H12</f>
        <v>39</v>
      </c>
      <c r="C10">
        <f>'Auswertung (1)'!I12</f>
        <v>4</v>
      </c>
    </row>
    <row r="11" spans="1:3">
      <c r="A11" t="str">
        <f>'prozentuale Darstellung'!A12</f>
        <v>Ich fühle mich wohl in der Klassengemeinschaft.</v>
      </c>
      <c r="B11">
        <f>'Auswertung (1)'!H13</f>
        <v>17</v>
      </c>
      <c r="C11">
        <f>'Auswertung (1)'!I13</f>
        <v>1</v>
      </c>
    </row>
    <row r="12" spans="1:3">
      <c r="A12" t="str">
        <f>'prozentuale Darstellung'!A13</f>
        <v>Wenn es Probleme gibt, werden sie diskutiert.</v>
      </c>
      <c r="B12">
        <f>'Auswertung (1)'!H14</f>
        <v>9</v>
      </c>
      <c r="C12">
        <f>'Auswertung (1)'!I14</f>
        <v>0</v>
      </c>
    </row>
    <row r="13" spans="1:3">
      <c r="A13" t="str">
        <f>'prozentuale Darstellung'!A14</f>
        <v>Jeder darf Fehler machen, ohne ausgelacht zu werden</v>
      </c>
      <c r="B13">
        <f>'Auswertung (1)'!H15</f>
        <v>13</v>
      </c>
      <c r="C13">
        <f>'Auswertung (1)'!I15</f>
        <v>3</v>
      </c>
    </row>
    <row r="14" spans="1:3">
      <c r="A14" s="6" t="str">
        <f>'prozentuale Darstellung'!A15</f>
        <v>Ich gehe gerne in die Schule</v>
      </c>
      <c r="B14">
        <f>'Auswertung (1)'!H16</f>
        <v>37</v>
      </c>
      <c r="C14">
        <f>'Auswertung (1)'!I16</f>
        <v>0</v>
      </c>
    </row>
    <row r="15" spans="1:3">
      <c r="A15" t="str">
        <f>'prozentuale Darstellung'!A16</f>
        <v>Ich habe viele Freunde in der Klasse.</v>
      </c>
      <c r="B15">
        <f>'Auswertung (1)'!H17</f>
        <v>17</v>
      </c>
      <c r="C15">
        <f>'Auswertung (1)'!I17</f>
        <v>0</v>
      </c>
    </row>
    <row r="16" spans="1:3">
      <c r="A16" t="str">
        <f>'prozentuale Darstellung'!A17</f>
        <v>Ich kann mich beim Lernen gut konzentrieren.</v>
      </c>
      <c r="B16">
        <f>'Auswertung (1)'!H18</f>
        <v>10</v>
      </c>
      <c r="C16">
        <f>'Auswertung (1)'!I18</f>
        <v>0</v>
      </c>
    </row>
    <row r="17" spans="1:3">
      <c r="A17" t="str">
        <f>'prozentuale Darstellung'!A18</f>
        <v>Wir helfen uns gegenseitig.</v>
      </c>
      <c r="B17">
        <f>'Auswertung (1)'!H19</f>
        <v>10</v>
      </c>
      <c r="C17">
        <f>'Auswertung (1)'!I19</f>
        <v>0</v>
      </c>
    </row>
    <row r="18" spans="1:3">
      <c r="A18" s="6" t="str">
        <f>'prozentuale Darstellung'!A19</f>
        <v>Streit und Probleme</v>
      </c>
      <c r="B18">
        <f>'Auswertung (1)'!H20</f>
        <v>26</v>
      </c>
      <c r="C18">
        <f>'Auswertung (1)'!I20</f>
        <v>11</v>
      </c>
    </row>
    <row r="19" spans="1:3">
      <c r="A19" t="str">
        <f>'prozentuale Darstellung'!A20</f>
        <v>Wir gehen friedlich miteinander um.</v>
      </c>
      <c r="B19">
        <f>'Auswertung (1)'!H21</f>
        <v>8</v>
      </c>
      <c r="C19">
        <f>'Auswertung (1)'!I21</f>
        <v>2</v>
      </c>
    </row>
    <row r="20" spans="1:3">
      <c r="A20" t="str">
        <f>'prozentuale Darstellung'!A21</f>
        <v>Jeder darf sagen, was ihm auf dem Herzen liegt.</v>
      </c>
      <c r="B20">
        <f>'Auswertung (1)'!H22</f>
        <v>11</v>
      </c>
      <c r="C20">
        <f>'Auswertung (1)'!I22</f>
        <v>0</v>
      </c>
    </row>
    <row r="21" spans="1:3">
      <c r="A21" t="str">
        <f>'prozentuale Darstellung'!A22</f>
        <v>Bei uns wird niemand gemobbt oder ausgeschlossen.</v>
      </c>
      <c r="B21">
        <f>'Auswertung (1)'!H23</f>
        <v>7</v>
      </c>
      <c r="C21">
        <f>'Auswertung (1)'!I23</f>
        <v>9</v>
      </c>
    </row>
    <row r="22" spans="1:3">
      <c r="A22" s="6" t="str">
        <f>'prozentuale Darstellung'!A23</f>
        <v>Meine Leistung</v>
      </c>
      <c r="B22">
        <f>'Auswertung (1)'!H24</f>
        <v>28</v>
      </c>
      <c r="C22">
        <f>'Auswertung (1)'!I24</f>
        <v>28</v>
      </c>
    </row>
    <row r="23" spans="1:3">
      <c r="A23" t="str">
        <f>'prozentuale Darstellung'!A24</f>
        <v>Ich bringe mich im Unterricht ein, so gut ich kann.</v>
      </c>
      <c r="B23">
        <f>'Auswertung (1)'!H25</f>
        <v>28</v>
      </c>
      <c r="C23">
        <f>'Auswertung (1)'!I25</f>
        <v>0</v>
      </c>
    </row>
    <row r="24" spans="1:3">
      <c r="A24" t="str">
        <f>'prozentuale Darstellung'!A25</f>
        <v>Alle Themen des Unterrichts fallen mir leicht.</v>
      </c>
      <c r="B24">
        <f>'Auswertung (1)'!H26</f>
        <v>0</v>
      </c>
      <c r="C24">
        <f>'Auswertung (1)'!I26</f>
        <v>28</v>
      </c>
    </row>
    <row r="25" spans="1:3">
      <c r="A25" t="str">
        <f>'prozentuale Darstellung'!A26</f>
        <v>Ich bin sehr zufrieden mit meiner Leistung.</v>
      </c>
      <c r="B25">
        <f>'Auswertung (1)'!H27</f>
        <v>0</v>
      </c>
      <c r="C25">
        <f>'Auswertung (1)'!I27</f>
        <v>0</v>
      </c>
    </row>
  </sheetData>
  <sheetProtection sheet="1" objects="1" scenarios="1" selectLockedCells="1"/>
  <mergeCells count="1">
    <mergeCell ref="B1:C1"/>
  </mergeCells>
  <pageMargins left="0.7" right="0.7" top="0.78740157499999996" bottom="0.78740157499999996" header="0.3" footer="0.3"/>
  <pageSetup paperSize="9" orientation="portrait" horizontalDpi="4294967293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6</vt:i4>
      </vt:variant>
    </vt:vector>
  </HeadingPairs>
  <TitlesOfParts>
    <vt:vector size="6" baseType="lpstr">
      <vt:lpstr>Fragebogen</vt:lpstr>
      <vt:lpstr>Rohwerte</vt:lpstr>
      <vt:lpstr>Auswertung (1)</vt:lpstr>
      <vt:lpstr>Auswertung (2)</vt:lpstr>
      <vt:lpstr>prozentuale Darstellung</vt:lpstr>
      <vt:lpstr>Vergleich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Wolfgang Schmock</dc:creator>
  <cp:lastModifiedBy>Wolfgang Schmock</cp:lastModifiedBy>
  <cp:lastPrinted>2020-11-13T09:09:42Z</cp:lastPrinted>
  <dcterms:created xsi:type="dcterms:W3CDTF">2020-01-05T08:26:16Z</dcterms:created>
  <dcterms:modified xsi:type="dcterms:W3CDTF">2020-11-13T17:34:43Z</dcterms:modified>
</cp:coreProperties>
</file>