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05" yWindow="-105" windowWidth="19440" windowHeight="13275" tabRatio="786" activeTab="5"/>
  </bookViews>
  <sheets>
    <sheet name="Zeugnisnoten" sheetId="14" r:id="rId1"/>
    <sheet name="M_a1" sheetId="8" r:id="rId2"/>
    <sheet name="M_a2" sheetId="22" r:id="rId3"/>
    <sheet name="M_a3" sheetId="23" r:id="rId4"/>
    <sheet name="M_a4" sheetId="21" r:id="rId5"/>
    <sheet name="M_a5" sheetId="15" r:id="rId6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J13" i="15"/>
  <c r="AI13"/>
  <c r="AH13"/>
  <c r="AG13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AJ13" i="21"/>
  <c r="AI13"/>
  <c r="AH13"/>
  <c r="AG13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AJ13" i="23"/>
  <c r="AI13"/>
  <c r="AH13"/>
  <c r="AG13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AJ13" i="22"/>
  <c r="AI13"/>
  <c r="AH13"/>
  <c r="AG13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H13" i="8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G13"/>
  <c r="AJ12" i="15"/>
  <c r="AI12"/>
  <c r="AH12"/>
  <c r="AG12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AJ12" i="21"/>
  <c r="AI12"/>
  <c r="AH12"/>
  <c r="AG12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AJ12" i="23"/>
  <c r="AI12"/>
  <c r="AD4" i="14" s="1"/>
  <c r="AH12" i="23"/>
  <c r="AG12"/>
  <c r="AF12"/>
  <c r="AE12"/>
  <c r="Z4" i="14" s="1"/>
  <c r="AD12" i="23"/>
  <c r="AC12"/>
  <c r="AB12"/>
  <c r="AA12"/>
  <c r="V4" i="14" s="1"/>
  <c r="Z12" i="23"/>
  <c r="Y12"/>
  <c r="X12"/>
  <c r="W12"/>
  <c r="R4" i="14" s="1"/>
  <c r="V12" i="23"/>
  <c r="U12"/>
  <c r="T12"/>
  <c r="S12"/>
  <c r="N4" i="14" s="1"/>
  <c r="R12" i="23"/>
  <c r="Q12"/>
  <c r="P12"/>
  <c r="O12"/>
  <c r="J4" i="14" s="1"/>
  <c r="N12" i="23"/>
  <c r="M12"/>
  <c r="L12"/>
  <c r="K12"/>
  <c r="F4" i="14" s="1"/>
  <c r="J12" i="23"/>
  <c r="I12"/>
  <c r="H12"/>
  <c r="G12"/>
  <c r="D7" s="1"/>
  <c r="AJ12" i="22"/>
  <c r="AE3" i="14" s="1"/>
  <c r="AI12" i="22"/>
  <c r="AH12"/>
  <c r="AG12"/>
  <c r="AF12"/>
  <c r="AA3" i="14" s="1"/>
  <c r="AE12" i="22"/>
  <c r="AD12"/>
  <c r="AC12"/>
  <c r="AB12"/>
  <c r="W3" i="14" s="1"/>
  <c r="AA12" i="22"/>
  <c r="Z12"/>
  <c r="Y12"/>
  <c r="X12"/>
  <c r="S3" i="14" s="1"/>
  <c r="W12" i="22"/>
  <c r="V12"/>
  <c r="U12"/>
  <c r="T12"/>
  <c r="O3" i="14" s="1"/>
  <c r="S12" i="22"/>
  <c r="R12"/>
  <c r="Q12"/>
  <c r="P12"/>
  <c r="K3" i="14" s="1"/>
  <c r="O12" i="22"/>
  <c r="N12"/>
  <c r="M12"/>
  <c r="L12"/>
  <c r="G3" i="14" s="1"/>
  <c r="K12" i="22"/>
  <c r="J12"/>
  <c r="I12"/>
  <c r="H12"/>
  <c r="C3" i="14" s="1"/>
  <c r="G12" i="22"/>
  <c r="E12" i="15"/>
  <c r="F11"/>
  <c r="D11"/>
  <c r="F10"/>
  <c r="D10"/>
  <c r="F9"/>
  <c r="D9"/>
  <c r="F8"/>
  <c r="D8"/>
  <c r="F7"/>
  <c r="F6"/>
  <c r="F5"/>
  <c r="F4"/>
  <c r="F3"/>
  <c r="E12" i="21"/>
  <c r="F11"/>
  <c r="D11"/>
  <c r="F10"/>
  <c r="D10"/>
  <c r="F9"/>
  <c r="D9"/>
  <c r="F8"/>
  <c r="D8"/>
  <c r="F7"/>
  <c r="F6"/>
  <c r="F5"/>
  <c r="F4"/>
  <c r="F3"/>
  <c r="E12" i="23"/>
  <c r="F11"/>
  <c r="D11"/>
  <c r="F10"/>
  <c r="D10"/>
  <c r="F9"/>
  <c r="D9"/>
  <c r="F8"/>
  <c r="D8"/>
  <c r="F7"/>
  <c r="F6"/>
  <c r="F5"/>
  <c r="F4"/>
  <c r="F3"/>
  <c r="E12" i="22"/>
  <c r="F11"/>
  <c r="D11"/>
  <c r="F10"/>
  <c r="D10"/>
  <c r="F9"/>
  <c r="D9"/>
  <c r="F8"/>
  <c r="D8"/>
  <c r="F7"/>
  <c r="D7"/>
  <c r="F6"/>
  <c r="D6"/>
  <c r="F5"/>
  <c r="D5"/>
  <c r="F4"/>
  <c r="D4"/>
  <c r="F3"/>
  <c r="D3"/>
  <c r="H12" i="8"/>
  <c r="I12"/>
  <c r="J12"/>
  <c r="K12"/>
  <c r="L12"/>
  <c r="M12"/>
  <c r="N12"/>
  <c r="O12"/>
  <c r="P12"/>
  <c r="Q12"/>
  <c r="R12"/>
  <c r="S12"/>
  <c r="T12"/>
  <c r="U12"/>
  <c r="V12"/>
  <c r="W12"/>
  <c r="X12"/>
  <c r="Y12"/>
  <c r="Z12"/>
  <c r="AA12"/>
  <c r="AB12"/>
  <c r="AC12"/>
  <c r="AD12"/>
  <c r="AE12"/>
  <c r="AF12"/>
  <c r="AG12"/>
  <c r="AH12"/>
  <c r="AI12"/>
  <c r="AJ12"/>
  <c r="G12"/>
  <c r="E12"/>
  <c r="C2" i="14" s="1"/>
  <c r="D11" i="8"/>
  <c r="D10"/>
  <c r="D9"/>
  <c r="D8"/>
  <c r="B2" i="23"/>
  <c r="B2" i="21"/>
  <c r="B2" i="15"/>
  <c r="B2" i="22"/>
  <c r="B1" i="23"/>
  <c r="B1" i="21"/>
  <c r="B1" i="15"/>
  <c r="B1" i="22"/>
  <c r="C14" i="23"/>
  <c r="C13"/>
  <c r="AE4" i="14"/>
  <c r="AC4"/>
  <c r="AB4"/>
  <c r="AA4"/>
  <c r="Y4"/>
  <c r="X4"/>
  <c r="W4"/>
  <c r="U4"/>
  <c r="T4"/>
  <c r="S4"/>
  <c r="Q4"/>
  <c r="P4"/>
  <c r="O4"/>
  <c r="M4"/>
  <c r="L4"/>
  <c r="K4"/>
  <c r="I4"/>
  <c r="H4"/>
  <c r="G4"/>
  <c r="E4"/>
  <c r="D4"/>
  <c r="C4"/>
  <c r="C12" i="23"/>
  <c r="C14" i="22"/>
  <c r="C13"/>
  <c r="AD3" i="14"/>
  <c r="AC3"/>
  <c r="AB3"/>
  <c r="Z3"/>
  <c r="Y3"/>
  <c r="X3"/>
  <c r="V3"/>
  <c r="U3"/>
  <c r="T3"/>
  <c r="R3"/>
  <c r="Q3"/>
  <c r="P3"/>
  <c r="N3"/>
  <c r="M3"/>
  <c r="L3"/>
  <c r="J3"/>
  <c r="I3"/>
  <c r="H3"/>
  <c r="F3"/>
  <c r="E3"/>
  <c r="D3"/>
  <c r="B3"/>
  <c r="C12" i="22"/>
  <c r="C14" i="21"/>
  <c r="C13"/>
  <c r="AE6" i="14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C12" i="21"/>
  <c r="C14" i="15"/>
  <c r="C13"/>
  <c r="AE7" i="14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C12" i="15"/>
  <c r="D4" l="1"/>
  <c r="D6"/>
  <c r="D4" i="21"/>
  <c r="D6"/>
  <c r="D4" i="23"/>
  <c r="D6"/>
  <c r="D3" i="15"/>
  <c r="D5"/>
  <c r="D7"/>
  <c r="D3" i="21"/>
  <c r="D5"/>
  <c r="D7"/>
  <c r="B4" i="14"/>
  <c r="D3" i="23"/>
  <c r="D5"/>
  <c r="C10" i="14"/>
  <c r="AL19" i="23"/>
  <c r="AL20"/>
  <c r="AL21"/>
  <c r="AL17"/>
  <c r="AL22"/>
  <c r="AL18"/>
  <c r="AL13"/>
  <c r="AL15" s="1"/>
  <c r="AL20" i="22"/>
  <c r="AL21"/>
  <c r="AL17"/>
  <c r="AL19"/>
  <c r="AL22"/>
  <c r="AL18"/>
  <c r="AL13"/>
  <c r="AL15" s="1"/>
  <c r="AL19" i="21"/>
  <c r="AL20"/>
  <c r="AL21"/>
  <c r="AL17"/>
  <c r="AL22"/>
  <c r="AL18"/>
  <c r="AL13"/>
  <c r="AL15" s="1"/>
  <c r="AL19" i="15"/>
  <c r="AL20"/>
  <c r="AL21"/>
  <c r="AL17"/>
  <c r="AL22"/>
  <c r="AL18"/>
  <c r="AL13"/>
  <c r="AL15" s="1"/>
  <c r="C9" i="14"/>
  <c r="C14" i="8" l="1"/>
  <c r="C13"/>
  <c r="C12"/>
  <c r="M2" i="14"/>
  <c r="O2"/>
  <c r="Q2"/>
  <c r="R2"/>
  <c r="S2"/>
  <c r="AC2"/>
  <c r="AD2"/>
  <c r="AE2"/>
  <c r="AD10" l="1"/>
  <c r="AD9"/>
  <c r="AE10"/>
  <c r="AE9"/>
  <c r="S10"/>
  <c r="S9"/>
  <c r="O10"/>
  <c r="O9"/>
  <c r="AC9"/>
  <c r="AC10"/>
  <c r="Q10"/>
  <c r="Q9"/>
  <c r="M10"/>
  <c r="M9"/>
  <c r="R9"/>
  <c r="R10"/>
  <c r="F7" i="8"/>
  <c r="F6"/>
  <c r="F5"/>
  <c r="F4"/>
  <c r="F3"/>
  <c r="J2" i="14"/>
  <c r="F11" i="8"/>
  <c r="F10"/>
  <c r="F9"/>
  <c r="F8"/>
  <c r="J10" i="14" l="1"/>
  <c r="J9"/>
  <c r="F2"/>
  <c r="AB2"/>
  <c r="H2"/>
  <c r="X2"/>
  <c r="Y2"/>
  <c r="I2"/>
  <c r="U2"/>
  <c r="W2"/>
  <c r="E2"/>
  <c r="D2"/>
  <c r="T2"/>
  <c r="AA2"/>
  <c r="N2"/>
  <c r="V2"/>
  <c r="P2"/>
  <c r="K2"/>
  <c r="Z2"/>
  <c r="G2"/>
  <c r="L2"/>
  <c r="Z10" l="1"/>
  <c r="Z9"/>
  <c r="V10"/>
  <c r="V9"/>
  <c r="L9"/>
  <c r="L10"/>
  <c r="P9"/>
  <c r="P10"/>
  <c r="T9"/>
  <c r="T10"/>
  <c r="U9"/>
  <c r="U10"/>
  <c r="H9"/>
  <c r="H10"/>
  <c r="D7" i="8"/>
  <c r="D3"/>
  <c r="D6"/>
  <c r="D4"/>
  <c r="B2" i="14"/>
  <c r="D5" i="8"/>
  <c r="K9" i="14"/>
  <c r="K10"/>
  <c r="AA9"/>
  <c r="AA10"/>
  <c r="W9"/>
  <c r="W10"/>
  <c r="X9"/>
  <c r="X10"/>
  <c r="N10"/>
  <c r="N9"/>
  <c r="E9"/>
  <c r="E10"/>
  <c r="Y10"/>
  <c r="Y9"/>
  <c r="F10"/>
  <c r="F9"/>
  <c r="G9"/>
  <c r="G10"/>
  <c r="I10"/>
  <c r="I9"/>
  <c r="AB9"/>
  <c r="AB10"/>
  <c r="D9"/>
  <c r="D10"/>
  <c r="AL20" i="8"/>
  <c r="AL22"/>
  <c r="AL17"/>
  <c r="AL21"/>
  <c r="AL13"/>
  <c r="AL15" s="1"/>
  <c r="AL18"/>
  <c r="AL19"/>
  <c r="B9" i="14" l="1"/>
  <c r="AF9" s="1"/>
  <c r="B10"/>
  <c r="AF10" s="1"/>
</calcChain>
</file>

<file path=xl/sharedStrings.xml><?xml version="1.0" encoding="utf-8"?>
<sst xmlns="http://schemas.openxmlformats.org/spreadsheetml/2006/main" count="137" uniqueCount="35">
  <si>
    <t>Notensumme</t>
  </si>
  <si>
    <t>Schnitt:</t>
  </si>
  <si>
    <t>Notenspiegel</t>
  </si>
  <si>
    <t>Aufg.</t>
  </si>
  <si>
    <t>Punkte</t>
  </si>
  <si>
    <t>Summe</t>
  </si>
  <si>
    <t>Anteil</t>
  </si>
  <si>
    <t>Texteingabe 6</t>
  </si>
  <si>
    <t>Texteingabe 7</t>
  </si>
  <si>
    <t>Texteingabe 8</t>
  </si>
  <si>
    <t>Texteingabe 9</t>
  </si>
  <si>
    <t>LSE 1</t>
  </si>
  <si>
    <t>LSE 2</t>
  </si>
  <si>
    <t>LSE 3</t>
  </si>
  <si>
    <t>ZZ</t>
  </si>
  <si>
    <t>LSE 4</t>
  </si>
  <si>
    <t>LSE 5</t>
  </si>
  <si>
    <t>JZ</t>
  </si>
  <si>
    <t>mdl. 1</t>
  </si>
  <si>
    <t>mdl 2</t>
  </si>
  <si>
    <t>I</t>
  </si>
  <si>
    <t>II</t>
  </si>
  <si>
    <t>III</t>
  </si>
  <si>
    <t>AN</t>
  </si>
  <si>
    <t>Anspruchsniveau I</t>
  </si>
  <si>
    <t>Anspruchsniveau II</t>
  </si>
  <si>
    <t>Anspruchsniveau III</t>
  </si>
  <si>
    <t>Zeugnisnoten M_a</t>
  </si>
  <si>
    <t>Klasse</t>
  </si>
  <si>
    <t>LSE Mathematik</t>
  </si>
  <si>
    <t>Brüche darstellen</t>
  </si>
  <si>
    <t>Brüche erweitern</t>
  </si>
  <si>
    <t>Brüche addieren</t>
  </si>
  <si>
    <t>Brüche umwandeln</t>
  </si>
  <si>
    <t>KgV angeben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</si>
</sst>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theme="0"/>
      <name val="Arial Narrow"/>
      <family val="2"/>
    </font>
    <font>
      <b/>
      <sz val="10"/>
      <color theme="2" tint="-0.749992370372631"/>
      <name val="Arial Narrow"/>
      <family val="2"/>
    </font>
    <font>
      <b/>
      <sz val="12"/>
      <color theme="0"/>
      <name val="Arial Narrow"/>
      <family val="2"/>
    </font>
    <font>
      <b/>
      <sz val="10"/>
      <color rgb="FFFFFF00"/>
      <name val="Arial Narrow"/>
      <family val="2"/>
    </font>
    <font>
      <b/>
      <sz val="10"/>
      <color theme="0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49998474074526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Protection="1"/>
    <xf numFmtId="0" fontId="0" fillId="0" borderId="1" xfId="0" applyBorder="1" applyAlignment="1" applyProtection="1">
      <alignment horizontal="center"/>
    </xf>
    <xf numFmtId="0" fontId="0" fillId="0" borderId="1" xfId="0" applyBorder="1" applyProtection="1">
      <protection locked="0"/>
    </xf>
    <xf numFmtId="9" fontId="0" fillId="0" borderId="1" xfId="1" applyFont="1" applyBorder="1" applyProtection="1"/>
    <xf numFmtId="164" fontId="0" fillId="0" borderId="1" xfId="1" applyNumberFormat="1" applyFont="1" applyBorder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/>
    <xf numFmtId="0" fontId="0" fillId="2" borderId="1" xfId="0" applyFill="1" applyBorder="1" applyProtection="1"/>
    <xf numFmtId="0" fontId="0" fillId="3" borderId="1" xfId="0" applyFill="1" applyBorder="1" applyProtection="1"/>
    <xf numFmtId="2" fontId="0" fillId="3" borderId="1" xfId="0" applyNumberFormat="1" applyFill="1" applyBorder="1" applyProtection="1"/>
    <xf numFmtId="0" fontId="0" fillId="4" borderId="1" xfId="0" applyFill="1" applyBorder="1" applyProtection="1"/>
    <xf numFmtId="0" fontId="2" fillId="5" borderId="1" xfId="0" applyFont="1" applyFill="1" applyBorder="1"/>
    <xf numFmtId="0" fontId="4" fillId="5" borderId="0" xfId="0" applyFont="1" applyFill="1" applyProtection="1">
      <protection locked="0"/>
    </xf>
    <xf numFmtId="0" fontId="2" fillId="5" borderId="1" xfId="0" applyFont="1" applyFill="1" applyBorder="1" applyProtection="1">
      <protection locked="0"/>
    </xf>
    <xf numFmtId="0" fontId="4" fillId="5" borderId="0" xfId="0" applyFont="1" applyFill="1" applyProtection="1"/>
    <xf numFmtId="0" fontId="3" fillId="0" borderId="0" xfId="0" applyFont="1" applyAlignment="1" applyProtection="1">
      <alignment horizontal="center" vertical="center"/>
    </xf>
    <xf numFmtId="164" fontId="0" fillId="0" borderId="0" xfId="0" applyNumberFormat="1" applyProtection="1"/>
    <xf numFmtId="0" fontId="0" fillId="0" borderId="1" xfId="0" applyBorder="1"/>
    <xf numFmtId="0" fontId="0" fillId="0" borderId="0" xfId="0" applyBorder="1" applyProtection="1"/>
    <xf numFmtId="164" fontId="0" fillId="0" borderId="0" xfId="0" applyNumberFormat="1" applyBorder="1" applyProtection="1"/>
    <xf numFmtId="0" fontId="6" fillId="6" borderId="0" xfId="0" applyFont="1" applyFill="1" applyAlignment="1" applyProtection="1">
      <alignment horizontal="center" vertical="center"/>
    </xf>
    <xf numFmtId="0" fontId="2" fillId="6" borderId="1" xfId="0" applyFont="1" applyFill="1" applyBorder="1" applyAlignment="1" applyProtection="1">
      <alignment horizontal="center"/>
      <protection locked="0"/>
    </xf>
    <xf numFmtId="0" fontId="2" fillId="6" borderId="1" xfId="0" applyFont="1" applyFill="1" applyBorder="1" applyAlignment="1" applyProtection="1">
      <alignment horizontal="center"/>
    </xf>
    <xf numFmtId="2" fontId="5" fillId="5" borderId="2" xfId="0" applyNumberFormat="1" applyFont="1" applyFill="1" applyBorder="1"/>
  </cellXfs>
  <cellStyles count="2">
    <cellStyle name="Prozent" xfId="1" builtinId="5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de-DE">
                <a:solidFill>
                  <a:schemeClr val="accent3">
                    <a:lumMod val="50000"/>
                  </a:schemeClr>
                </a:solidFill>
              </a:rPr>
              <a:t>Notenspiegel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</c:spPr>
          <c:val>
            <c:numRef>
              <c:f>M_a1!$AL$17:$AL$22</c:f>
              <c:numCache>
                <c:formatCode>General</c:formatCode>
                <c:ptCount val="6"/>
                <c:pt idx="0">
                  <c:v>2</c:v>
                </c:pt>
                <c:pt idx="1">
                  <c:v>0</c:v>
                </c:pt>
                <c:pt idx="2">
                  <c:v>10</c:v>
                </c:pt>
                <c:pt idx="3">
                  <c:v>5</c:v>
                </c:pt>
                <c:pt idx="4">
                  <c:v>1</c:v>
                </c:pt>
                <c:pt idx="5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E84-4EAE-BDB2-577451ECDF28}"/>
            </c:ext>
          </c:extLst>
        </c:ser>
        <c:axId val="151555072"/>
        <c:axId val="151487232"/>
      </c:barChart>
      <c:catAx>
        <c:axId val="151555072"/>
        <c:scaling>
          <c:orientation val="minMax"/>
        </c:scaling>
        <c:axPos val="b"/>
        <c:majorTickMark val="none"/>
        <c:tickLblPos val="nextTo"/>
        <c:crossAx val="151487232"/>
        <c:crosses val="autoZero"/>
        <c:auto val="1"/>
        <c:lblAlgn val="ctr"/>
        <c:lblOffset val="100"/>
      </c:catAx>
      <c:valAx>
        <c:axId val="151487232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crossAx val="151555072"/>
        <c:crosses val="autoZero"/>
        <c:crossBetween val="between"/>
      </c:valAx>
    </c:plotArea>
    <c:plotVisOnly val="1"/>
    <c:dispBlanksAs val="gap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de-DE">
                <a:solidFill>
                  <a:schemeClr val="accent3">
                    <a:lumMod val="50000"/>
                  </a:schemeClr>
                </a:solidFill>
              </a:rPr>
              <a:t>Notenspiegel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</c:spPr>
          <c:val>
            <c:numRef>
              <c:f>M_a4!$AL$17:$AL$22</c:f>
              <c:numCache>
                <c:formatCode>General</c:formatCode>
                <c:ptCount val="6"/>
                <c:pt idx="0">
                  <c:v>2</c:v>
                </c:pt>
                <c:pt idx="1">
                  <c:v>0</c:v>
                </c:pt>
                <c:pt idx="2">
                  <c:v>11</c:v>
                </c:pt>
                <c:pt idx="3">
                  <c:v>5</c:v>
                </c:pt>
                <c:pt idx="4">
                  <c:v>1</c:v>
                </c:pt>
                <c:pt idx="5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E84-4EAE-BDB2-577451ECDF28}"/>
            </c:ext>
          </c:extLst>
        </c:ser>
        <c:axId val="155047424"/>
        <c:axId val="155048960"/>
      </c:barChart>
      <c:catAx>
        <c:axId val="155047424"/>
        <c:scaling>
          <c:orientation val="minMax"/>
        </c:scaling>
        <c:axPos val="b"/>
        <c:majorTickMark val="none"/>
        <c:tickLblPos val="nextTo"/>
        <c:crossAx val="155048960"/>
        <c:crosses val="autoZero"/>
        <c:auto val="1"/>
        <c:lblAlgn val="ctr"/>
        <c:lblOffset val="100"/>
      </c:catAx>
      <c:valAx>
        <c:axId val="155048960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crossAx val="155047424"/>
        <c:crosses val="autoZero"/>
        <c:crossBetween val="between"/>
      </c:valAx>
    </c:plotArea>
    <c:plotVisOnly val="1"/>
    <c:dispBlanksAs val="gap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4"/>
  <c:chart>
    <c:title>
      <c:tx>
        <c:rich>
          <a:bodyPr/>
          <a:lstStyle/>
          <a:p>
            <a:pPr>
              <a:defRPr/>
            </a:pPr>
            <a:r>
              <a:rPr lang="de-DE">
                <a:solidFill>
                  <a:srgbClr val="C00000"/>
                </a:solidFill>
              </a:rPr>
              <a:t>Anteile an Gesamtpunktzahl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spPr>
            <a:gradFill>
              <a:gsLst>
                <a:gs pos="0">
                  <a:srgbClr val="FFF200"/>
                </a:gs>
                <a:gs pos="45000">
                  <a:srgbClr val="FF7A00"/>
                </a:gs>
                <a:gs pos="70000">
                  <a:srgbClr val="FF0300"/>
                </a:gs>
                <a:gs pos="100000">
                  <a:srgbClr val="4D0808"/>
                </a:gs>
              </a:gsLst>
              <a:lin ang="5400000" scaled="0"/>
            </a:gradFill>
          </c:spPr>
          <c:cat>
            <c:strRef>
              <c:f>M_a4!$B$3:$B$11</c:f>
              <c:strCache>
                <c:ptCount val="9"/>
                <c:pt idx="0">
                  <c:v>Brüche darstellen</c:v>
                </c:pt>
                <c:pt idx="1">
                  <c:v>Brüche erweitern</c:v>
                </c:pt>
                <c:pt idx="2">
                  <c:v>Brüche addieren</c:v>
                </c:pt>
                <c:pt idx="3">
                  <c:v>Brüche umwandeln</c:v>
                </c:pt>
                <c:pt idx="4">
                  <c:v>KgV angeben</c:v>
                </c:pt>
                <c:pt idx="5">
                  <c:v>Texteingabe 6</c:v>
                </c:pt>
                <c:pt idx="6">
                  <c:v>Texteingabe 7</c:v>
                </c:pt>
                <c:pt idx="7">
                  <c:v>Texteingabe 8</c:v>
                </c:pt>
                <c:pt idx="8">
                  <c:v>Texteingabe 9</c:v>
                </c:pt>
              </c:strCache>
            </c:strRef>
          </c:cat>
          <c:val>
            <c:numRef>
              <c:f>M_a4!$D$3:$D$11</c:f>
              <c:numCache>
                <c:formatCode>0%</c:formatCode>
                <c:ptCount val="9"/>
                <c:pt idx="0">
                  <c:v>0.69047619047619047</c:v>
                </c:pt>
                <c:pt idx="1">
                  <c:v>0.61111111111111116</c:v>
                </c:pt>
                <c:pt idx="2">
                  <c:v>0.61111111111111116</c:v>
                </c:pt>
                <c:pt idx="3">
                  <c:v>0.51587301587301593</c:v>
                </c:pt>
                <c:pt idx="4">
                  <c:v>0.82539682539682535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1E5-440C-A710-5FCF0B36818D}"/>
            </c:ext>
          </c:extLst>
        </c:ser>
        <c:axId val="154950272"/>
        <c:axId val="154964352"/>
      </c:barChart>
      <c:catAx>
        <c:axId val="154950272"/>
        <c:scaling>
          <c:orientation val="minMax"/>
        </c:scaling>
        <c:axPos val="b"/>
        <c:numFmt formatCode="General" sourceLinked="1"/>
        <c:majorTickMark val="none"/>
        <c:tickLblPos val="nextTo"/>
        <c:crossAx val="154964352"/>
        <c:crosses val="autoZero"/>
        <c:auto val="1"/>
        <c:lblAlgn val="ctr"/>
        <c:lblOffset val="100"/>
      </c:catAx>
      <c:valAx>
        <c:axId val="154964352"/>
        <c:scaling>
          <c:orientation val="minMax"/>
        </c:scaling>
        <c:axPos val="l"/>
        <c:majorGridlines/>
        <c:numFmt formatCode="0%" sourceLinked="1"/>
        <c:majorTickMark val="none"/>
        <c:tickLblPos val="nextTo"/>
        <c:crossAx val="154950272"/>
        <c:crosses val="autoZero"/>
        <c:crossBetween val="between"/>
      </c:valAx>
    </c:plotArea>
    <c:plotVisOnly val="1"/>
    <c:dispBlanksAs val="gap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de-DE">
                <a:solidFill>
                  <a:schemeClr val="accent6">
                    <a:lumMod val="50000"/>
                  </a:schemeClr>
                </a:solidFill>
              </a:rPr>
              <a:t>Anspruchsniveau</a:t>
            </a:r>
          </a:p>
        </c:rich>
      </c:tx>
      <c:layout/>
    </c:title>
    <c:view3D>
      <c:perspective val="30"/>
    </c:view3D>
    <c:plotArea>
      <c:layout/>
      <c:bar3DChart>
        <c:barDir val="col"/>
        <c:grouping val="clustered"/>
        <c:ser>
          <c:idx val="0"/>
          <c:order val="0"/>
          <c:spPr>
            <a:gradFill>
              <a:gsLst>
                <a:gs pos="0">
                  <a:srgbClr val="D6B19C"/>
                </a:gs>
                <a:gs pos="30000">
                  <a:srgbClr val="D49E6C"/>
                </a:gs>
                <a:gs pos="70000">
                  <a:srgbClr val="A65528"/>
                </a:gs>
                <a:gs pos="100000">
                  <a:srgbClr val="663012"/>
                </a:gs>
              </a:gsLst>
              <a:lin ang="5400000" scaled="0"/>
            </a:gradFill>
          </c:spPr>
          <c:cat>
            <c:strRef>
              <c:f>M_a4!$B$12:$B$14</c:f>
              <c:strCache>
                <c:ptCount val="3"/>
                <c:pt idx="0">
                  <c:v>Anspruchsniveau I</c:v>
                </c:pt>
                <c:pt idx="1">
                  <c:v>Anspruchsniveau II</c:v>
                </c:pt>
                <c:pt idx="2">
                  <c:v>Anspruchsniveau III</c:v>
                </c:pt>
              </c:strCache>
            </c:strRef>
          </c:cat>
          <c:val>
            <c:numRef>
              <c:f>M_a4!$C$12:$C$14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  <c:pt idx="2">
                  <c:v>2</c:v>
                </c:pt>
              </c:numCache>
            </c:numRef>
          </c:val>
        </c:ser>
        <c:shape val="box"/>
        <c:axId val="155041792"/>
        <c:axId val="155043328"/>
        <c:axId val="0"/>
      </c:bar3DChart>
      <c:catAx>
        <c:axId val="155041792"/>
        <c:scaling>
          <c:orientation val="minMax"/>
        </c:scaling>
        <c:axPos val="b"/>
        <c:tickLblPos val="nextTo"/>
        <c:crossAx val="155043328"/>
        <c:crosses val="autoZero"/>
        <c:auto val="1"/>
        <c:lblAlgn val="ctr"/>
        <c:lblOffset val="100"/>
      </c:catAx>
      <c:valAx>
        <c:axId val="155043328"/>
        <c:scaling>
          <c:orientation val="minMax"/>
        </c:scaling>
        <c:axPos val="l"/>
        <c:majorGridlines/>
        <c:numFmt formatCode="General" sourceLinked="1"/>
        <c:tickLblPos val="nextTo"/>
        <c:crossAx val="155041792"/>
        <c:crosses val="autoZero"/>
        <c:crossBetween val="between"/>
      </c:valAx>
    </c:plotArea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de-DE">
                <a:solidFill>
                  <a:schemeClr val="accent3">
                    <a:lumMod val="50000"/>
                  </a:schemeClr>
                </a:solidFill>
              </a:rPr>
              <a:t>Notenspiegel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</c:spPr>
          <c:val>
            <c:numRef>
              <c:f>M_a5!$AL$17:$AL$22</c:f>
              <c:numCache>
                <c:formatCode>General</c:formatCode>
                <c:ptCount val="6"/>
                <c:pt idx="0">
                  <c:v>2</c:v>
                </c:pt>
                <c:pt idx="1">
                  <c:v>0</c:v>
                </c:pt>
                <c:pt idx="2">
                  <c:v>11</c:v>
                </c:pt>
                <c:pt idx="3">
                  <c:v>5</c:v>
                </c:pt>
                <c:pt idx="4">
                  <c:v>1</c:v>
                </c:pt>
                <c:pt idx="5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E84-4EAE-BDB2-577451ECDF28}"/>
            </c:ext>
          </c:extLst>
        </c:ser>
        <c:axId val="155146496"/>
        <c:axId val="155148288"/>
      </c:barChart>
      <c:catAx>
        <c:axId val="155146496"/>
        <c:scaling>
          <c:orientation val="minMax"/>
        </c:scaling>
        <c:axPos val="b"/>
        <c:majorTickMark val="none"/>
        <c:tickLblPos val="nextTo"/>
        <c:crossAx val="155148288"/>
        <c:crosses val="autoZero"/>
        <c:auto val="1"/>
        <c:lblAlgn val="ctr"/>
        <c:lblOffset val="100"/>
      </c:catAx>
      <c:valAx>
        <c:axId val="155148288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crossAx val="155146496"/>
        <c:crosses val="autoZero"/>
        <c:crossBetween val="between"/>
      </c:valAx>
    </c:plotArea>
    <c:plotVisOnly val="1"/>
    <c:dispBlanksAs val="gap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4"/>
  <c:chart>
    <c:title>
      <c:tx>
        <c:rich>
          <a:bodyPr/>
          <a:lstStyle/>
          <a:p>
            <a:pPr>
              <a:defRPr/>
            </a:pPr>
            <a:r>
              <a:rPr lang="de-DE">
                <a:solidFill>
                  <a:srgbClr val="C00000"/>
                </a:solidFill>
              </a:rPr>
              <a:t>Anteile an Gesamtpunktzahl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spPr>
            <a:gradFill>
              <a:gsLst>
                <a:gs pos="0">
                  <a:srgbClr val="FFF200"/>
                </a:gs>
                <a:gs pos="45000">
                  <a:srgbClr val="FF7A00"/>
                </a:gs>
                <a:gs pos="70000">
                  <a:srgbClr val="FF0300"/>
                </a:gs>
                <a:gs pos="100000">
                  <a:srgbClr val="4D0808"/>
                </a:gs>
              </a:gsLst>
              <a:lin ang="5400000" scaled="0"/>
            </a:gradFill>
          </c:spPr>
          <c:cat>
            <c:strRef>
              <c:f>M_a5!$B$3:$B$11</c:f>
              <c:strCache>
                <c:ptCount val="9"/>
                <c:pt idx="0">
                  <c:v>Brüche darstellen</c:v>
                </c:pt>
                <c:pt idx="1">
                  <c:v>Brüche erweitern</c:v>
                </c:pt>
                <c:pt idx="2">
                  <c:v>Brüche addieren</c:v>
                </c:pt>
                <c:pt idx="3">
                  <c:v>Brüche umwandeln</c:v>
                </c:pt>
                <c:pt idx="4">
                  <c:v>KgV angeben</c:v>
                </c:pt>
                <c:pt idx="5">
                  <c:v>Texteingabe 6</c:v>
                </c:pt>
                <c:pt idx="6">
                  <c:v>Texteingabe 7</c:v>
                </c:pt>
                <c:pt idx="7">
                  <c:v>Texteingabe 8</c:v>
                </c:pt>
                <c:pt idx="8">
                  <c:v>Texteingabe 9</c:v>
                </c:pt>
              </c:strCache>
            </c:strRef>
          </c:cat>
          <c:val>
            <c:numRef>
              <c:f>M_a5!$D$3:$D$11</c:f>
              <c:numCache>
                <c:formatCode>0%</c:formatCode>
                <c:ptCount val="9"/>
                <c:pt idx="0">
                  <c:v>0.69047619047619047</c:v>
                </c:pt>
                <c:pt idx="1">
                  <c:v>0.61111111111111116</c:v>
                </c:pt>
                <c:pt idx="2">
                  <c:v>0.61111111111111116</c:v>
                </c:pt>
                <c:pt idx="3">
                  <c:v>0.51587301587301593</c:v>
                </c:pt>
                <c:pt idx="4">
                  <c:v>0.82539682539682535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1E5-440C-A710-5FCF0B36818D}"/>
            </c:ext>
          </c:extLst>
        </c:ser>
        <c:axId val="155155840"/>
        <c:axId val="155165824"/>
      </c:barChart>
      <c:catAx>
        <c:axId val="155155840"/>
        <c:scaling>
          <c:orientation val="minMax"/>
        </c:scaling>
        <c:axPos val="b"/>
        <c:numFmt formatCode="General" sourceLinked="1"/>
        <c:majorTickMark val="none"/>
        <c:tickLblPos val="nextTo"/>
        <c:crossAx val="155165824"/>
        <c:crosses val="autoZero"/>
        <c:auto val="1"/>
        <c:lblAlgn val="ctr"/>
        <c:lblOffset val="100"/>
      </c:catAx>
      <c:valAx>
        <c:axId val="155165824"/>
        <c:scaling>
          <c:orientation val="minMax"/>
        </c:scaling>
        <c:axPos val="l"/>
        <c:majorGridlines/>
        <c:numFmt formatCode="0%" sourceLinked="1"/>
        <c:majorTickMark val="none"/>
        <c:tickLblPos val="nextTo"/>
        <c:crossAx val="155155840"/>
        <c:crosses val="autoZero"/>
        <c:crossBetween val="between"/>
      </c:valAx>
    </c:plotArea>
    <c:plotVisOnly val="1"/>
    <c:dispBlanksAs val="gap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de-DE">
                <a:solidFill>
                  <a:schemeClr val="accent6">
                    <a:lumMod val="50000"/>
                  </a:schemeClr>
                </a:solidFill>
              </a:rPr>
              <a:t>Anspruchsniveau</a:t>
            </a:r>
          </a:p>
        </c:rich>
      </c:tx>
      <c:layout/>
    </c:title>
    <c:view3D>
      <c:perspective val="30"/>
    </c:view3D>
    <c:plotArea>
      <c:layout/>
      <c:bar3DChart>
        <c:barDir val="col"/>
        <c:grouping val="clustered"/>
        <c:ser>
          <c:idx val="0"/>
          <c:order val="0"/>
          <c:spPr>
            <a:gradFill>
              <a:gsLst>
                <a:gs pos="0">
                  <a:srgbClr val="D6B19C"/>
                </a:gs>
                <a:gs pos="30000">
                  <a:srgbClr val="D49E6C"/>
                </a:gs>
                <a:gs pos="70000">
                  <a:srgbClr val="A65528"/>
                </a:gs>
                <a:gs pos="100000">
                  <a:srgbClr val="663012"/>
                </a:gs>
              </a:gsLst>
              <a:lin ang="5400000" scaled="0"/>
            </a:gradFill>
          </c:spPr>
          <c:cat>
            <c:strRef>
              <c:f>M_a5!$B$12:$B$14</c:f>
              <c:strCache>
                <c:ptCount val="3"/>
                <c:pt idx="0">
                  <c:v>Anspruchsniveau I</c:v>
                </c:pt>
                <c:pt idx="1">
                  <c:v>Anspruchsniveau II</c:v>
                </c:pt>
                <c:pt idx="2">
                  <c:v>Anspruchsniveau III</c:v>
                </c:pt>
              </c:strCache>
            </c:strRef>
          </c:cat>
          <c:val>
            <c:numRef>
              <c:f>M_a5!$C$12:$C$14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  <c:pt idx="2">
                  <c:v>2</c:v>
                </c:pt>
              </c:numCache>
            </c:numRef>
          </c:val>
        </c:ser>
        <c:shape val="box"/>
        <c:axId val="155329280"/>
        <c:axId val="155330816"/>
        <c:axId val="0"/>
      </c:bar3DChart>
      <c:catAx>
        <c:axId val="155329280"/>
        <c:scaling>
          <c:orientation val="minMax"/>
        </c:scaling>
        <c:axPos val="b"/>
        <c:tickLblPos val="nextTo"/>
        <c:crossAx val="155330816"/>
        <c:crosses val="autoZero"/>
        <c:auto val="1"/>
        <c:lblAlgn val="ctr"/>
        <c:lblOffset val="100"/>
      </c:catAx>
      <c:valAx>
        <c:axId val="155330816"/>
        <c:scaling>
          <c:orientation val="minMax"/>
        </c:scaling>
        <c:axPos val="l"/>
        <c:majorGridlines/>
        <c:numFmt formatCode="General" sourceLinked="1"/>
        <c:tickLblPos val="nextTo"/>
        <c:crossAx val="155329280"/>
        <c:crosses val="autoZero"/>
        <c:crossBetween val="between"/>
      </c:valAx>
    </c:plotArea>
    <c:plotVisOnly val="1"/>
  </c:chart>
  <c:printSettings>
    <c:headerFooter/>
    <c:pageMargins b="0.78740157499999996" l="0.70000000000000051" r="0.70000000000000051" t="0.7874015749999999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4"/>
  <c:chart>
    <c:title>
      <c:tx>
        <c:rich>
          <a:bodyPr/>
          <a:lstStyle/>
          <a:p>
            <a:pPr>
              <a:defRPr/>
            </a:pPr>
            <a:r>
              <a:rPr lang="de-DE">
                <a:solidFill>
                  <a:srgbClr val="C00000"/>
                </a:solidFill>
              </a:rPr>
              <a:t>Anteile an Gesamtpunktzahl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spPr>
            <a:gradFill>
              <a:gsLst>
                <a:gs pos="0">
                  <a:srgbClr val="FFF200"/>
                </a:gs>
                <a:gs pos="45000">
                  <a:srgbClr val="FF7A00"/>
                </a:gs>
                <a:gs pos="70000">
                  <a:srgbClr val="FF0300"/>
                </a:gs>
                <a:gs pos="100000">
                  <a:srgbClr val="4D0808"/>
                </a:gs>
              </a:gsLst>
              <a:lin ang="5400000" scaled="0"/>
            </a:gradFill>
          </c:spPr>
          <c:cat>
            <c:strRef>
              <c:f>M_a1!$B$3:$B$11</c:f>
              <c:strCache>
                <c:ptCount val="9"/>
                <c:pt idx="0">
                  <c:v>Brüche darstellen</c:v>
                </c:pt>
                <c:pt idx="1">
                  <c:v>Brüche erweitern</c:v>
                </c:pt>
                <c:pt idx="2">
                  <c:v>Brüche addieren</c:v>
                </c:pt>
                <c:pt idx="3">
                  <c:v>Brüche umwandeln</c:v>
                </c:pt>
                <c:pt idx="4">
                  <c:v>KgV angeben</c:v>
                </c:pt>
                <c:pt idx="5">
                  <c:v>Texteingabe 6</c:v>
                </c:pt>
                <c:pt idx="6">
                  <c:v>Texteingabe 7</c:v>
                </c:pt>
                <c:pt idx="7">
                  <c:v>Texteingabe 8</c:v>
                </c:pt>
                <c:pt idx="8">
                  <c:v>Texteingabe 9</c:v>
                </c:pt>
              </c:strCache>
            </c:strRef>
          </c:cat>
          <c:val>
            <c:numRef>
              <c:f>M_a1!$D$3:$D$11</c:f>
              <c:numCache>
                <c:formatCode>0%</c:formatCode>
                <c:ptCount val="9"/>
                <c:pt idx="0">
                  <c:v>0.65873015873015872</c:v>
                </c:pt>
                <c:pt idx="1">
                  <c:v>0.58730158730158732</c:v>
                </c:pt>
                <c:pt idx="2">
                  <c:v>0.58730158730158732</c:v>
                </c:pt>
                <c:pt idx="3">
                  <c:v>0.49206349206349204</c:v>
                </c:pt>
                <c:pt idx="4">
                  <c:v>0.80952380952380953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1E5-440C-A710-5FCF0B36818D}"/>
            </c:ext>
          </c:extLst>
        </c:ser>
        <c:axId val="151577344"/>
        <c:axId val="151578880"/>
      </c:barChart>
      <c:catAx>
        <c:axId val="151577344"/>
        <c:scaling>
          <c:orientation val="minMax"/>
        </c:scaling>
        <c:axPos val="b"/>
        <c:numFmt formatCode="General" sourceLinked="1"/>
        <c:majorTickMark val="none"/>
        <c:tickLblPos val="nextTo"/>
        <c:crossAx val="151578880"/>
        <c:crosses val="autoZero"/>
        <c:auto val="1"/>
        <c:lblAlgn val="ctr"/>
        <c:lblOffset val="100"/>
      </c:catAx>
      <c:valAx>
        <c:axId val="151578880"/>
        <c:scaling>
          <c:orientation val="minMax"/>
        </c:scaling>
        <c:axPos val="l"/>
        <c:majorGridlines/>
        <c:numFmt formatCode="0%" sourceLinked="1"/>
        <c:majorTickMark val="none"/>
        <c:tickLblPos val="nextTo"/>
        <c:crossAx val="151577344"/>
        <c:crosses val="autoZero"/>
        <c:crossBetween val="between"/>
      </c:valAx>
    </c:plotArea>
    <c:plotVisOnly val="1"/>
    <c:dispBlanksAs val="gap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de-DE">
                <a:solidFill>
                  <a:schemeClr val="accent6">
                    <a:lumMod val="50000"/>
                  </a:schemeClr>
                </a:solidFill>
              </a:rPr>
              <a:t>Anspruchsniveau</a:t>
            </a:r>
          </a:p>
        </c:rich>
      </c:tx>
      <c:layout/>
    </c:title>
    <c:view3D>
      <c:perspective val="30"/>
    </c:view3D>
    <c:plotArea>
      <c:layout/>
      <c:bar3DChart>
        <c:barDir val="col"/>
        <c:grouping val="clustered"/>
        <c:ser>
          <c:idx val="0"/>
          <c:order val="0"/>
          <c:spPr>
            <a:gradFill>
              <a:gsLst>
                <a:gs pos="0">
                  <a:srgbClr val="D6B19C"/>
                </a:gs>
                <a:gs pos="30000">
                  <a:srgbClr val="D49E6C"/>
                </a:gs>
                <a:gs pos="70000">
                  <a:srgbClr val="A65528"/>
                </a:gs>
                <a:gs pos="100000">
                  <a:srgbClr val="663012"/>
                </a:gs>
              </a:gsLst>
              <a:lin ang="5400000" scaled="0"/>
            </a:gradFill>
          </c:spPr>
          <c:cat>
            <c:strRef>
              <c:f>M_a1!$B$12:$B$14</c:f>
              <c:strCache>
                <c:ptCount val="3"/>
                <c:pt idx="0">
                  <c:v>Anspruchsniveau I</c:v>
                </c:pt>
                <c:pt idx="1">
                  <c:v>Anspruchsniveau II</c:v>
                </c:pt>
                <c:pt idx="2">
                  <c:v>Anspruchsniveau III</c:v>
                </c:pt>
              </c:strCache>
            </c:strRef>
          </c:cat>
          <c:val>
            <c:numRef>
              <c:f>M_a1!$C$12:$C$14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  <c:pt idx="2">
                  <c:v>2</c:v>
                </c:pt>
              </c:numCache>
            </c:numRef>
          </c:val>
        </c:ser>
        <c:shape val="box"/>
        <c:axId val="152131456"/>
        <c:axId val="152132992"/>
        <c:axId val="0"/>
      </c:bar3DChart>
      <c:catAx>
        <c:axId val="152131456"/>
        <c:scaling>
          <c:orientation val="minMax"/>
        </c:scaling>
        <c:axPos val="b"/>
        <c:tickLblPos val="nextTo"/>
        <c:crossAx val="152132992"/>
        <c:crosses val="autoZero"/>
        <c:auto val="1"/>
        <c:lblAlgn val="ctr"/>
        <c:lblOffset val="100"/>
      </c:catAx>
      <c:valAx>
        <c:axId val="152132992"/>
        <c:scaling>
          <c:orientation val="minMax"/>
        </c:scaling>
        <c:axPos val="l"/>
        <c:majorGridlines/>
        <c:numFmt formatCode="General" sourceLinked="1"/>
        <c:tickLblPos val="nextTo"/>
        <c:crossAx val="152131456"/>
        <c:crosses val="autoZero"/>
        <c:crossBetween val="between"/>
      </c:valAx>
    </c:plotArea>
    <c:plotVisOnly val="1"/>
  </c:chart>
  <c:printSettings>
    <c:headerFooter/>
    <c:pageMargins b="0.78740157499999996" l="0.70000000000000029" r="0.70000000000000029" t="0.78740157499999996" header="0.30000000000000016" footer="0.3000000000000001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de-DE">
                <a:solidFill>
                  <a:schemeClr val="accent3">
                    <a:lumMod val="50000"/>
                  </a:schemeClr>
                </a:solidFill>
              </a:rPr>
              <a:t>Notenspiegel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</c:spPr>
          <c:val>
            <c:numRef>
              <c:f>M_a2!$AL$17:$AL$22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E84-4EAE-BDB2-577451ECDF28}"/>
            </c:ext>
          </c:extLst>
        </c:ser>
        <c:axId val="154788224"/>
        <c:axId val="154789760"/>
      </c:barChart>
      <c:catAx>
        <c:axId val="154788224"/>
        <c:scaling>
          <c:orientation val="minMax"/>
        </c:scaling>
        <c:axPos val="b"/>
        <c:majorTickMark val="none"/>
        <c:tickLblPos val="nextTo"/>
        <c:crossAx val="154789760"/>
        <c:crosses val="autoZero"/>
        <c:auto val="1"/>
        <c:lblAlgn val="ctr"/>
        <c:lblOffset val="100"/>
      </c:catAx>
      <c:valAx>
        <c:axId val="154789760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crossAx val="154788224"/>
        <c:crosses val="autoZero"/>
        <c:crossBetween val="between"/>
      </c:valAx>
    </c:plotArea>
    <c:plotVisOnly val="1"/>
    <c:dispBlanksAs val="gap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4"/>
  <c:chart>
    <c:title>
      <c:tx>
        <c:rich>
          <a:bodyPr/>
          <a:lstStyle/>
          <a:p>
            <a:pPr>
              <a:defRPr/>
            </a:pPr>
            <a:r>
              <a:rPr lang="de-DE">
                <a:solidFill>
                  <a:srgbClr val="C00000"/>
                </a:solidFill>
              </a:rPr>
              <a:t>Anteile an Gesamtpunktzahl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spPr>
            <a:gradFill>
              <a:gsLst>
                <a:gs pos="0">
                  <a:srgbClr val="FFF200"/>
                </a:gs>
                <a:gs pos="45000">
                  <a:srgbClr val="FF7A00"/>
                </a:gs>
                <a:gs pos="70000">
                  <a:srgbClr val="FF0300"/>
                </a:gs>
                <a:gs pos="100000">
                  <a:srgbClr val="4D0808"/>
                </a:gs>
              </a:gsLst>
              <a:lin ang="5400000" scaled="0"/>
            </a:gradFill>
          </c:spPr>
          <c:cat>
            <c:strRef>
              <c:f>M_a2!$B$3:$B$11</c:f>
              <c:strCache>
                <c:ptCount val="9"/>
                <c:pt idx="0">
                  <c:v>Brüche darstellen</c:v>
                </c:pt>
                <c:pt idx="1">
                  <c:v>Brüche erweitern</c:v>
                </c:pt>
                <c:pt idx="2">
                  <c:v>Brüche addieren</c:v>
                </c:pt>
                <c:pt idx="3">
                  <c:v>Brüche umwandeln</c:v>
                </c:pt>
                <c:pt idx="4">
                  <c:v>KgV angeben</c:v>
                </c:pt>
                <c:pt idx="5">
                  <c:v>Texteingabe 6</c:v>
                </c:pt>
                <c:pt idx="6">
                  <c:v>Texteingabe 7</c:v>
                </c:pt>
                <c:pt idx="7">
                  <c:v>Texteingabe 8</c:v>
                </c:pt>
                <c:pt idx="8">
                  <c:v>Texteingabe 9</c:v>
                </c:pt>
              </c:strCache>
            </c:strRef>
          </c:cat>
          <c:val>
            <c:numRef>
              <c:f>M_a2!$D$3:$D$11</c:f>
              <c:numCache>
                <c:formatCode>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1E5-440C-A710-5FCF0B36818D}"/>
            </c:ext>
          </c:extLst>
        </c:ser>
        <c:axId val="153380352"/>
        <c:axId val="153381888"/>
      </c:barChart>
      <c:catAx>
        <c:axId val="153380352"/>
        <c:scaling>
          <c:orientation val="minMax"/>
        </c:scaling>
        <c:axPos val="b"/>
        <c:numFmt formatCode="General" sourceLinked="1"/>
        <c:majorTickMark val="none"/>
        <c:tickLblPos val="nextTo"/>
        <c:crossAx val="153381888"/>
        <c:crosses val="autoZero"/>
        <c:auto val="1"/>
        <c:lblAlgn val="ctr"/>
        <c:lblOffset val="100"/>
      </c:catAx>
      <c:valAx>
        <c:axId val="153381888"/>
        <c:scaling>
          <c:orientation val="minMax"/>
        </c:scaling>
        <c:axPos val="l"/>
        <c:majorGridlines/>
        <c:numFmt formatCode="0%" sourceLinked="1"/>
        <c:majorTickMark val="none"/>
        <c:tickLblPos val="nextTo"/>
        <c:crossAx val="153380352"/>
        <c:crosses val="autoZero"/>
        <c:crossBetween val="between"/>
      </c:valAx>
    </c:plotArea>
    <c:plotVisOnly val="1"/>
    <c:dispBlanksAs val="gap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de-DE">
                <a:solidFill>
                  <a:schemeClr val="accent6">
                    <a:lumMod val="50000"/>
                  </a:schemeClr>
                </a:solidFill>
              </a:rPr>
              <a:t>Anspruchsniveau</a:t>
            </a:r>
          </a:p>
        </c:rich>
      </c:tx>
      <c:layout/>
    </c:title>
    <c:view3D>
      <c:perspective val="30"/>
    </c:view3D>
    <c:plotArea>
      <c:layout/>
      <c:bar3DChart>
        <c:barDir val="col"/>
        <c:grouping val="clustered"/>
        <c:ser>
          <c:idx val="0"/>
          <c:order val="0"/>
          <c:spPr>
            <a:gradFill>
              <a:gsLst>
                <a:gs pos="0">
                  <a:srgbClr val="D6B19C"/>
                </a:gs>
                <a:gs pos="30000">
                  <a:srgbClr val="D49E6C"/>
                </a:gs>
                <a:gs pos="70000">
                  <a:srgbClr val="A65528"/>
                </a:gs>
                <a:gs pos="100000">
                  <a:srgbClr val="663012"/>
                </a:gs>
              </a:gsLst>
              <a:lin ang="5400000" scaled="0"/>
            </a:gradFill>
          </c:spPr>
          <c:cat>
            <c:strRef>
              <c:f>M_a2!$B$12:$B$14</c:f>
              <c:strCache>
                <c:ptCount val="3"/>
                <c:pt idx="0">
                  <c:v>Anspruchsniveau I</c:v>
                </c:pt>
                <c:pt idx="1">
                  <c:v>Anspruchsniveau II</c:v>
                </c:pt>
                <c:pt idx="2">
                  <c:v>Anspruchsniveau III</c:v>
                </c:pt>
              </c:strCache>
            </c:strRef>
          </c:cat>
          <c:val>
            <c:numRef>
              <c:f>M_a2!$C$12:$C$14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  <c:pt idx="2">
                  <c:v>2</c:v>
                </c:pt>
              </c:numCache>
            </c:numRef>
          </c:val>
        </c:ser>
        <c:shape val="box"/>
        <c:axId val="153397888"/>
        <c:axId val="153416064"/>
        <c:axId val="0"/>
      </c:bar3DChart>
      <c:catAx>
        <c:axId val="153397888"/>
        <c:scaling>
          <c:orientation val="minMax"/>
        </c:scaling>
        <c:axPos val="b"/>
        <c:tickLblPos val="nextTo"/>
        <c:crossAx val="153416064"/>
        <c:crosses val="autoZero"/>
        <c:auto val="1"/>
        <c:lblAlgn val="ctr"/>
        <c:lblOffset val="100"/>
      </c:catAx>
      <c:valAx>
        <c:axId val="153416064"/>
        <c:scaling>
          <c:orientation val="minMax"/>
        </c:scaling>
        <c:axPos val="l"/>
        <c:majorGridlines/>
        <c:numFmt formatCode="General" sourceLinked="1"/>
        <c:tickLblPos val="nextTo"/>
        <c:crossAx val="153397888"/>
        <c:crosses val="autoZero"/>
        <c:crossBetween val="between"/>
      </c:valAx>
    </c:plotArea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de-DE">
                <a:solidFill>
                  <a:schemeClr val="accent3">
                    <a:lumMod val="50000"/>
                  </a:schemeClr>
                </a:solidFill>
              </a:rPr>
              <a:t>Notenspiegel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</c:spPr>
          <c:val>
            <c:numRef>
              <c:f>M_a3!$AL$17:$AL$22</c:f>
              <c:numCache>
                <c:formatCode>General</c:formatCode>
                <c:ptCount val="6"/>
                <c:pt idx="0">
                  <c:v>2</c:v>
                </c:pt>
                <c:pt idx="1">
                  <c:v>0</c:v>
                </c:pt>
                <c:pt idx="2">
                  <c:v>11</c:v>
                </c:pt>
                <c:pt idx="3">
                  <c:v>5</c:v>
                </c:pt>
                <c:pt idx="4">
                  <c:v>1</c:v>
                </c:pt>
                <c:pt idx="5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E84-4EAE-BDB2-577451ECDF28}"/>
            </c:ext>
          </c:extLst>
        </c:ser>
        <c:axId val="154903296"/>
        <c:axId val="154904832"/>
      </c:barChart>
      <c:catAx>
        <c:axId val="154903296"/>
        <c:scaling>
          <c:orientation val="minMax"/>
        </c:scaling>
        <c:axPos val="b"/>
        <c:majorTickMark val="none"/>
        <c:tickLblPos val="nextTo"/>
        <c:crossAx val="154904832"/>
        <c:crosses val="autoZero"/>
        <c:auto val="1"/>
        <c:lblAlgn val="ctr"/>
        <c:lblOffset val="100"/>
      </c:catAx>
      <c:valAx>
        <c:axId val="154904832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crossAx val="154903296"/>
        <c:crosses val="autoZero"/>
        <c:crossBetween val="between"/>
      </c:valAx>
    </c:plotArea>
    <c:plotVisOnly val="1"/>
    <c:dispBlanksAs val="gap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4"/>
  <c:chart>
    <c:title>
      <c:tx>
        <c:rich>
          <a:bodyPr/>
          <a:lstStyle/>
          <a:p>
            <a:pPr>
              <a:defRPr/>
            </a:pPr>
            <a:r>
              <a:rPr lang="de-DE">
                <a:solidFill>
                  <a:srgbClr val="C00000"/>
                </a:solidFill>
              </a:rPr>
              <a:t>Anteile an Gesamtpunktzahl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spPr>
            <a:gradFill>
              <a:gsLst>
                <a:gs pos="0">
                  <a:srgbClr val="FFF200"/>
                </a:gs>
                <a:gs pos="45000">
                  <a:srgbClr val="FF7A00"/>
                </a:gs>
                <a:gs pos="70000">
                  <a:srgbClr val="FF0300"/>
                </a:gs>
                <a:gs pos="100000">
                  <a:srgbClr val="4D0808"/>
                </a:gs>
              </a:gsLst>
              <a:lin ang="5400000" scaled="0"/>
            </a:gradFill>
          </c:spPr>
          <c:cat>
            <c:strRef>
              <c:f>M_a3!$B$3:$B$11</c:f>
              <c:strCache>
                <c:ptCount val="9"/>
                <c:pt idx="0">
                  <c:v>Brüche darstellen</c:v>
                </c:pt>
                <c:pt idx="1">
                  <c:v>Brüche erweitern</c:v>
                </c:pt>
                <c:pt idx="2">
                  <c:v>Brüche addieren</c:v>
                </c:pt>
                <c:pt idx="3">
                  <c:v>Brüche umwandeln</c:v>
                </c:pt>
                <c:pt idx="4">
                  <c:v>KgV angeben</c:v>
                </c:pt>
                <c:pt idx="5">
                  <c:v>Texteingabe 6</c:v>
                </c:pt>
                <c:pt idx="6">
                  <c:v>Texteingabe 7</c:v>
                </c:pt>
                <c:pt idx="7">
                  <c:v>Texteingabe 8</c:v>
                </c:pt>
                <c:pt idx="8">
                  <c:v>Texteingabe 9</c:v>
                </c:pt>
              </c:strCache>
            </c:strRef>
          </c:cat>
          <c:val>
            <c:numRef>
              <c:f>M_a3!$D$3:$D$11</c:f>
              <c:numCache>
                <c:formatCode>0%</c:formatCode>
                <c:ptCount val="9"/>
                <c:pt idx="0">
                  <c:v>0.69047619047619047</c:v>
                </c:pt>
                <c:pt idx="1">
                  <c:v>0.61111111111111116</c:v>
                </c:pt>
                <c:pt idx="2">
                  <c:v>0.61111111111111116</c:v>
                </c:pt>
                <c:pt idx="3">
                  <c:v>0.51587301587301593</c:v>
                </c:pt>
                <c:pt idx="4">
                  <c:v>0.82539682539682535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1E5-440C-A710-5FCF0B36818D}"/>
            </c:ext>
          </c:extLst>
        </c:ser>
        <c:axId val="154802048"/>
        <c:axId val="154803584"/>
      </c:barChart>
      <c:catAx>
        <c:axId val="154802048"/>
        <c:scaling>
          <c:orientation val="minMax"/>
        </c:scaling>
        <c:axPos val="b"/>
        <c:numFmt formatCode="General" sourceLinked="1"/>
        <c:majorTickMark val="none"/>
        <c:tickLblPos val="nextTo"/>
        <c:crossAx val="154803584"/>
        <c:crosses val="autoZero"/>
        <c:auto val="1"/>
        <c:lblAlgn val="ctr"/>
        <c:lblOffset val="100"/>
      </c:catAx>
      <c:valAx>
        <c:axId val="154803584"/>
        <c:scaling>
          <c:orientation val="minMax"/>
        </c:scaling>
        <c:axPos val="l"/>
        <c:majorGridlines/>
        <c:numFmt formatCode="0%" sourceLinked="1"/>
        <c:majorTickMark val="none"/>
        <c:tickLblPos val="nextTo"/>
        <c:crossAx val="154802048"/>
        <c:crosses val="autoZero"/>
        <c:crossBetween val="between"/>
      </c:valAx>
    </c:plotArea>
    <c:plotVisOnly val="1"/>
    <c:dispBlanksAs val="gap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de-DE">
                <a:solidFill>
                  <a:schemeClr val="accent6">
                    <a:lumMod val="50000"/>
                  </a:schemeClr>
                </a:solidFill>
              </a:rPr>
              <a:t>Anspruchsniveau</a:t>
            </a:r>
          </a:p>
        </c:rich>
      </c:tx>
      <c:layout/>
    </c:title>
    <c:view3D>
      <c:perspective val="30"/>
    </c:view3D>
    <c:plotArea>
      <c:layout/>
      <c:bar3DChart>
        <c:barDir val="col"/>
        <c:grouping val="clustered"/>
        <c:ser>
          <c:idx val="0"/>
          <c:order val="0"/>
          <c:spPr>
            <a:gradFill>
              <a:gsLst>
                <a:gs pos="0">
                  <a:srgbClr val="D6B19C"/>
                </a:gs>
                <a:gs pos="30000">
                  <a:srgbClr val="D49E6C"/>
                </a:gs>
                <a:gs pos="70000">
                  <a:srgbClr val="A65528"/>
                </a:gs>
                <a:gs pos="100000">
                  <a:srgbClr val="663012"/>
                </a:gs>
              </a:gsLst>
              <a:lin ang="5400000" scaled="0"/>
            </a:gradFill>
          </c:spPr>
          <c:cat>
            <c:strRef>
              <c:f>M_a3!$B$12:$B$14</c:f>
              <c:strCache>
                <c:ptCount val="3"/>
                <c:pt idx="0">
                  <c:v>Anspruchsniveau I</c:v>
                </c:pt>
                <c:pt idx="1">
                  <c:v>Anspruchsniveau II</c:v>
                </c:pt>
                <c:pt idx="2">
                  <c:v>Anspruchsniveau III</c:v>
                </c:pt>
              </c:strCache>
            </c:strRef>
          </c:cat>
          <c:val>
            <c:numRef>
              <c:f>M_a3!$C$12:$C$14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  <c:pt idx="2">
                  <c:v>2</c:v>
                </c:pt>
              </c:numCache>
            </c:numRef>
          </c:val>
        </c:ser>
        <c:shape val="box"/>
        <c:axId val="154819584"/>
        <c:axId val="154825472"/>
        <c:axId val="0"/>
      </c:bar3DChart>
      <c:catAx>
        <c:axId val="154819584"/>
        <c:scaling>
          <c:orientation val="minMax"/>
        </c:scaling>
        <c:axPos val="b"/>
        <c:tickLblPos val="nextTo"/>
        <c:crossAx val="154825472"/>
        <c:crosses val="autoZero"/>
        <c:auto val="1"/>
        <c:lblAlgn val="ctr"/>
        <c:lblOffset val="100"/>
      </c:catAx>
      <c:valAx>
        <c:axId val="154825472"/>
        <c:scaling>
          <c:orientation val="minMax"/>
        </c:scaling>
        <c:axPos val="l"/>
        <c:majorGridlines/>
        <c:numFmt formatCode="General" sourceLinked="1"/>
        <c:tickLblPos val="nextTo"/>
        <c:crossAx val="154819584"/>
        <c:crosses val="autoZero"/>
        <c:crossBetween val="between"/>
      </c:valAx>
    </c:plotArea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95250</xdr:colOff>
      <xdr:row>14</xdr:row>
      <xdr:rowOff>152400</xdr:rowOff>
    </xdr:from>
    <xdr:to>
      <xdr:col>35</xdr:col>
      <xdr:colOff>47625</xdr:colOff>
      <xdr:row>31</xdr:row>
      <xdr:rowOff>142875</xdr:rowOff>
    </xdr:to>
    <xdr:graphicFrame macro="">
      <xdr:nvGraphicFramePr>
        <xdr:cNvPr id="2" name="Diagramm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28576</xdr:colOff>
      <xdr:row>14</xdr:row>
      <xdr:rowOff>161924</xdr:rowOff>
    </xdr:from>
    <xdr:to>
      <xdr:col>15</xdr:col>
      <xdr:colOff>66676</xdr:colOff>
      <xdr:row>31</xdr:row>
      <xdr:rowOff>142874</xdr:rowOff>
    </xdr:to>
    <xdr:graphicFrame macro="">
      <xdr:nvGraphicFramePr>
        <xdr:cNvPr id="3" name="Diagramm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209550</xdr:colOff>
      <xdr:row>15</xdr:row>
      <xdr:rowOff>9525</xdr:rowOff>
    </xdr:from>
    <xdr:to>
      <xdr:col>24</xdr:col>
      <xdr:colOff>219075</xdr:colOff>
      <xdr:row>32</xdr:row>
      <xdr:rowOff>0</xdr:rowOff>
    </xdr:to>
    <xdr:graphicFrame macro="">
      <xdr:nvGraphicFramePr>
        <xdr:cNvPr id="4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95250</xdr:colOff>
      <xdr:row>14</xdr:row>
      <xdr:rowOff>152400</xdr:rowOff>
    </xdr:from>
    <xdr:to>
      <xdr:col>35</xdr:col>
      <xdr:colOff>47625</xdr:colOff>
      <xdr:row>31</xdr:row>
      <xdr:rowOff>142875</xdr:rowOff>
    </xdr:to>
    <xdr:graphicFrame macro="">
      <xdr:nvGraphicFramePr>
        <xdr:cNvPr id="2" name="Diagramm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28576</xdr:colOff>
      <xdr:row>14</xdr:row>
      <xdr:rowOff>161924</xdr:rowOff>
    </xdr:from>
    <xdr:to>
      <xdr:col>15</xdr:col>
      <xdr:colOff>66676</xdr:colOff>
      <xdr:row>31</xdr:row>
      <xdr:rowOff>142874</xdr:rowOff>
    </xdr:to>
    <xdr:graphicFrame macro="">
      <xdr:nvGraphicFramePr>
        <xdr:cNvPr id="3" name="Diagramm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209550</xdr:colOff>
      <xdr:row>15</xdr:row>
      <xdr:rowOff>9525</xdr:rowOff>
    </xdr:from>
    <xdr:to>
      <xdr:col>24</xdr:col>
      <xdr:colOff>219075</xdr:colOff>
      <xdr:row>32</xdr:row>
      <xdr:rowOff>0</xdr:rowOff>
    </xdr:to>
    <xdr:graphicFrame macro="">
      <xdr:nvGraphicFramePr>
        <xdr:cNvPr id="4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95250</xdr:colOff>
      <xdr:row>14</xdr:row>
      <xdr:rowOff>152400</xdr:rowOff>
    </xdr:from>
    <xdr:to>
      <xdr:col>35</xdr:col>
      <xdr:colOff>47625</xdr:colOff>
      <xdr:row>31</xdr:row>
      <xdr:rowOff>142875</xdr:rowOff>
    </xdr:to>
    <xdr:graphicFrame macro="">
      <xdr:nvGraphicFramePr>
        <xdr:cNvPr id="2" name="Diagramm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28576</xdr:colOff>
      <xdr:row>14</xdr:row>
      <xdr:rowOff>161924</xdr:rowOff>
    </xdr:from>
    <xdr:to>
      <xdr:col>15</xdr:col>
      <xdr:colOff>66676</xdr:colOff>
      <xdr:row>31</xdr:row>
      <xdr:rowOff>142874</xdr:rowOff>
    </xdr:to>
    <xdr:graphicFrame macro="">
      <xdr:nvGraphicFramePr>
        <xdr:cNvPr id="3" name="Diagramm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209550</xdr:colOff>
      <xdr:row>15</xdr:row>
      <xdr:rowOff>9525</xdr:rowOff>
    </xdr:from>
    <xdr:to>
      <xdr:col>24</xdr:col>
      <xdr:colOff>219075</xdr:colOff>
      <xdr:row>32</xdr:row>
      <xdr:rowOff>0</xdr:rowOff>
    </xdr:to>
    <xdr:graphicFrame macro="">
      <xdr:nvGraphicFramePr>
        <xdr:cNvPr id="4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95250</xdr:colOff>
      <xdr:row>14</xdr:row>
      <xdr:rowOff>152400</xdr:rowOff>
    </xdr:from>
    <xdr:to>
      <xdr:col>35</xdr:col>
      <xdr:colOff>47625</xdr:colOff>
      <xdr:row>31</xdr:row>
      <xdr:rowOff>142875</xdr:rowOff>
    </xdr:to>
    <xdr:graphicFrame macro="">
      <xdr:nvGraphicFramePr>
        <xdr:cNvPr id="2" name="Diagramm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28576</xdr:colOff>
      <xdr:row>14</xdr:row>
      <xdr:rowOff>161924</xdr:rowOff>
    </xdr:from>
    <xdr:to>
      <xdr:col>15</xdr:col>
      <xdr:colOff>66676</xdr:colOff>
      <xdr:row>31</xdr:row>
      <xdr:rowOff>142874</xdr:rowOff>
    </xdr:to>
    <xdr:graphicFrame macro="">
      <xdr:nvGraphicFramePr>
        <xdr:cNvPr id="3" name="Diagramm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209550</xdr:colOff>
      <xdr:row>15</xdr:row>
      <xdr:rowOff>9525</xdr:rowOff>
    </xdr:from>
    <xdr:to>
      <xdr:col>24</xdr:col>
      <xdr:colOff>219075</xdr:colOff>
      <xdr:row>32</xdr:row>
      <xdr:rowOff>0</xdr:rowOff>
    </xdr:to>
    <xdr:graphicFrame macro="">
      <xdr:nvGraphicFramePr>
        <xdr:cNvPr id="4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95250</xdr:colOff>
      <xdr:row>14</xdr:row>
      <xdr:rowOff>152400</xdr:rowOff>
    </xdr:from>
    <xdr:to>
      <xdr:col>35</xdr:col>
      <xdr:colOff>47625</xdr:colOff>
      <xdr:row>31</xdr:row>
      <xdr:rowOff>142875</xdr:rowOff>
    </xdr:to>
    <xdr:graphicFrame macro="">
      <xdr:nvGraphicFramePr>
        <xdr:cNvPr id="2" name="Diagramm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28576</xdr:colOff>
      <xdr:row>14</xdr:row>
      <xdr:rowOff>161924</xdr:rowOff>
    </xdr:from>
    <xdr:to>
      <xdr:col>15</xdr:col>
      <xdr:colOff>66676</xdr:colOff>
      <xdr:row>31</xdr:row>
      <xdr:rowOff>142874</xdr:rowOff>
    </xdr:to>
    <xdr:graphicFrame macro="">
      <xdr:nvGraphicFramePr>
        <xdr:cNvPr id="3" name="Diagramm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209550</xdr:colOff>
      <xdr:row>15</xdr:row>
      <xdr:rowOff>9525</xdr:rowOff>
    </xdr:from>
    <xdr:to>
      <xdr:col>24</xdr:col>
      <xdr:colOff>219075</xdr:colOff>
      <xdr:row>32</xdr:row>
      <xdr:rowOff>0</xdr:rowOff>
    </xdr:to>
    <xdr:graphicFrame macro="">
      <xdr:nvGraphicFramePr>
        <xdr:cNvPr id="4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0"/>
  <sheetViews>
    <sheetView workbookViewId="0">
      <selection activeCell="B5" sqref="B5"/>
    </sheetView>
  </sheetViews>
  <sheetFormatPr baseColWidth="10" defaultRowHeight="12.75"/>
  <cols>
    <col min="1" max="1" width="17.6640625" customWidth="1"/>
    <col min="2" max="29" width="3.83203125" customWidth="1"/>
    <col min="30" max="31" width="4" customWidth="1"/>
  </cols>
  <sheetData>
    <row r="1" spans="1:32">
      <c r="A1" s="12" t="s">
        <v>27</v>
      </c>
      <c r="B1" s="12">
        <v>1</v>
      </c>
      <c r="C1" s="12">
        <v>2</v>
      </c>
      <c r="D1" s="12">
        <v>3</v>
      </c>
      <c r="E1" s="12">
        <v>4</v>
      </c>
      <c r="F1" s="12">
        <v>5</v>
      </c>
      <c r="G1" s="12">
        <v>6</v>
      </c>
      <c r="H1" s="12">
        <v>7</v>
      </c>
      <c r="I1" s="12">
        <v>8</v>
      </c>
      <c r="J1" s="12">
        <v>9</v>
      </c>
      <c r="K1" s="12">
        <v>10</v>
      </c>
      <c r="L1" s="12">
        <v>11</v>
      </c>
      <c r="M1" s="12">
        <v>12</v>
      </c>
      <c r="N1" s="12">
        <v>13</v>
      </c>
      <c r="O1" s="12">
        <v>14</v>
      </c>
      <c r="P1" s="12">
        <v>15</v>
      </c>
      <c r="Q1" s="12">
        <v>16</v>
      </c>
      <c r="R1" s="12">
        <v>17</v>
      </c>
      <c r="S1" s="12">
        <v>18</v>
      </c>
      <c r="T1" s="12">
        <v>19</v>
      </c>
      <c r="U1" s="12">
        <v>20</v>
      </c>
      <c r="V1" s="12">
        <v>21</v>
      </c>
      <c r="W1" s="12">
        <v>22</v>
      </c>
      <c r="X1" s="12">
        <v>23</v>
      </c>
      <c r="Y1" s="12">
        <v>24</v>
      </c>
      <c r="Z1" s="12">
        <v>25</v>
      </c>
      <c r="AA1" s="12">
        <v>26</v>
      </c>
      <c r="AB1" s="12">
        <v>27</v>
      </c>
      <c r="AC1" s="12">
        <v>28</v>
      </c>
      <c r="AD1" s="12">
        <v>29</v>
      </c>
      <c r="AE1" s="12">
        <v>30</v>
      </c>
    </row>
    <row r="2" spans="1:32">
      <c r="A2" s="12" t="s">
        <v>11</v>
      </c>
      <c r="B2" s="12" t="str">
        <f>IF(M_a1!G$13=0,"",M_a1!G$13)</f>
        <v/>
      </c>
      <c r="C2" s="12">
        <f>IF(M_a1!H$13=0,"",M_a1!H$13)</f>
        <v>3</v>
      </c>
      <c r="D2" s="12">
        <f>IF(M_a1!I$13=0,"",M_a1!I$13)</f>
        <v>6</v>
      </c>
      <c r="E2" s="12">
        <f>IF(M_a1!J$13=0,"",M_a1!J$13)</f>
        <v>1</v>
      </c>
      <c r="F2" s="12">
        <f>IF(M_a1!K$13=0,"",M_a1!K$13)</f>
        <v>5</v>
      </c>
      <c r="G2" s="12">
        <f>IF(M_a1!L$13=0,"",M_a1!L$13)</f>
        <v>4</v>
      </c>
      <c r="H2" s="12">
        <f>IF(M_a1!M$13=0,"",M_a1!M$13)</f>
        <v>4</v>
      </c>
      <c r="I2" s="12">
        <f>IF(M_a1!N$13=0,"",M_a1!N$13)</f>
        <v>3</v>
      </c>
      <c r="J2" s="12">
        <f>IF(M_a1!O$13=0,"",M_a1!O$13)</f>
        <v>4</v>
      </c>
      <c r="K2" s="12">
        <f>IF(M_a1!P$13=0,"",M_a1!P$13)</f>
        <v>6</v>
      </c>
      <c r="L2" s="12">
        <f>IF(M_a1!Q$13=0,"",M_a1!Q$13)</f>
        <v>6</v>
      </c>
      <c r="M2" s="12" t="str">
        <f>IF(M_a1!R$13=0,"",M_a1!R$13)</f>
        <v/>
      </c>
      <c r="N2" s="12">
        <f>IF(M_a1!S$13=0,"",M_a1!S$13)</f>
        <v>3</v>
      </c>
      <c r="O2" s="12" t="str">
        <f>IF(M_a1!T$13=0,"",M_a1!T$13)</f>
        <v/>
      </c>
      <c r="P2" s="12">
        <f>IF(M_a1!U$13=0,"",M_a1!U$13)</f>
        <v>4</v>
      </c>
      <c r="Q2" s="12" t="str">
        <f>IF(M_a1!V$13=0,"",M_a1!V$13)</f>
        <v/>
      </c>
      <c r="R2" s="12" t="str">
        <f>IF(M_a1!W$13=0,"",M_a1!W$13)</f>
        <v/>
      </c>
      <c r="S2" s="12" t="str">
        <f>IF(M_a1!X$13=0,"",M_a1!X$13)</f>
        <v/>
      </c>
      <c r="T2" s="12">
        <f>IF(M_a1!Y$13=0,"",M_a1!Y$13)</f>
        <v>4</v>
      </c>
      <c r="U2" s="12">
        <f>IF(M_a1!Z$13=0,"",M_a1!Z$13)</f>
        <v>1</v>
      </c>
      <c r="V2" s="12">
        <f>IF(M_a1!AA$13=0,"",M_a1!AA$13)</f>
        <v>3</v>
      </c>
      <c r="W2" s="12">
        <f>IF(M_a1!AB$13=0,"",M_a1!AB$13)</f>
        <v>3</v>
      </c>
      <c r="X2" s="12">
        <f>IF(M_a1!AC$13=0,"",M_a1!AC$13)</f>
        <v>3</v>
      </c>
      <c r="Y2" s="12">
        <f>IF(M_a1!AD$13=0,"",M_a1!AD$13)</f>
        <v>3</v>
      </c>
      <c r="Z2" s="12">
        <f>IF(M_a1!AE$13=0,"",M_a1!AE$13)</f>
        <v>3</v>
      </c>
      <c r="AA2" s="12">
        <f>IF(M_a1!AF$13=0,"",M_a1!AF$13)</f>
        <v>3</v>
      </c>
      <c r="AB2" s="12">
        <f>IF(M_a1!AG$13=0,"",M_a1!AG$13)</f>
        <v>3</v>
      </c>
      <c r="AC2" s="12" t="str">
        <f>IF(M_a1!AH$13=0,"",M_a1!AH$13)</f>
        <v/>
      </c>
      <c r="AD2" s="12" t="str">
        <f>IF(M_a1!AI$13=0,"",M_a1!AI$13)</f>
        <v/>
      </c>
      <c r="AE2" s="12" t="str">
        <f>IF(M_a1!AJ$13=0,"",M_a1!AJ$13)</f>
        <v/>
      </c>
    </row>
    <row r="3" spans="1:32">
      <c r="A3" s="12" t="s">
        <v>12</v>
      </c>
      <c r="B3" s="12" t="str">
        <f>IF(M_a2!G$13=0,"",M_a2!G$13)</f>
        <v/>
      </c>
      <c r="C3" s="12" t="str">
        <f>IF(M_a2!H$13=0,"",M_a2!H$13)</f>
        <v/>
      </c>
      <c r="D3" s="12" t="str">
        <f>IF(M_a2!I$13=0,"",M_a2!I$13)</f>
        <v/>
      </c>
      <c r="E3" s="12" t="str">
        <f>IF(M_a2!J$13=0,"",M_a2!J$13)</f>
        <v/>
      </c>
      <c r="F3" s="12" t="str">
        <f>IF(M_a2!K$13=0,"",M_a2!K$13)</f>
        <v/>
      </c>
      <c r="G3" s="12" t="str">
        <f>IF(M_a2!L$13=0,"",M_a2!L$13)</f>
        <v/>
      </c>
      <c r="H3" s="12" t="str">
        <f>IF(M_a2!M$13=0,"",M_a2!M$13)</f>
        <v/>
      </c>
      <c r="I3" s="12" t="str">
        <f>IF(M_a2!N$13=0,"",M_a2!N$13)</f>
        <v/>
      </c>
      <c r="J3" s="12" t="str">
        <f>IF(M_a2!O$13=0,"",M_a2!O$13)</f>
        <v/>
      </c>
      <c r="K3" s="12" t="str">
        <f>IF(M_a2!P$13=0,"",M_a2!P$13)</f>
        <v/>
      </c>
      <c r="L3" s="12" t="str">
        <f>IF(M_a2!Q$13=0,"",M_a2!Q$13)</f>
        <v/>
      </c>
      <c r="M3" s="12" t="str">
        <f>IF(M_a2!R$13=0,"",M_a2!R$13)</f>
        <v/>
      </c>
      <c r="N3" s="12" t="str">
        <f>IF(M_a2!S$13=0,"",M_a2!S$13)</f>
        <v/>
      </c>
      <c r="O3" s="12" t="str">
        <f>IF(M_a2!T$13=0,"",M_a2!T$13)</f>
        <v/>
      </c>
      <c r="P3" s="12" t="str">
        <f>IF(M_a2!U$13=0,"",M_a2!U$13)</f>
        <v/>
      </c>
      <c r="Q3" s="12" t="str">
        <f>IF(M_a2!V$13=0,"",M_a2!V$13)</f>
        <v/>
      </c>
      <c r="R3" s="12" t="str">
        <f>IF(M_a2!W$13=0,"",M_a2!W$13)</f>
        <v/>
      </c>
      <c r="S3" s="12" t="str">
        <f>IF(M_a2!X$13=0,"",M_a2!X$13)</f>
        <v/>
      </c>
      <c r="T3" s="12" t="str">
        <f>IF(M_a2!Y$13=0,"",M_a2!Y$13)</f>
        <v/>
      </c>
      <c r="U3" s="12" t="str">
        <f>IF(M_a2!Z$13=0,"",M_a2!Z$13)</f>
        <v/>
      </c>
      <c r="V3" s="12" t="str">
        <f>IF(M_a2!AA$13=0,"",M_a2!AA$13)</f>
        <v/>
      </c>
      <c r="W3" s="12" t="str">
        <f>IF(M_a2!AB$13=0,"",M_a2!AB$13)</f>
        <v/>
      </c>
      <c r="X3" s="12" t="str">
        <f>IF(M_a2!AC$13=0,"",M_a2!AC$13)</f>
        <v/>
      </c>
      <c r="Y3" s="12" t="str">
        <f>IF(M_a2!AD$13=0,"",M_a2!AD$13)</f>
        <v/>
      </c>
      <c r="Z3" s="12" t="str">
        <f>IF(M_a2!AE$13=0,"",M_a2!AE$13)</f>
        <v/>
      </c>
      <c r="AA3" s="12" t="str">
        <f>IF(M_a2!AF$13=0,"",M_a2!AF$13)</f>
        <v/>
      </c>
      <c r="AB3" s="12" t="str">
        <f>IF(M_a2!AG$13=0,"",M_a2!AG$13)</f>
        <v/>
      </c>
      <c r="AC3" s="12" t="str">
        <f>IF(M_a2!AH$13=0,"",M_a2!AH$13)</f>
        <v/>
      </c>
      <c r="AD3" s="12" t="str">
        <f>IF(M_a2!AI$13=0,"",M_a2!AI$13)</f>
        <v/>
      </c>
      <c r="AE3" s="12" t="str">
        <f>IF(M_a2!AJ$13=0,"",M_a2!AJ$13)</f>
        <v/>
      </c>
    </row>
    <row r="4" spans="1:32">
      <c r="A4" s="12" t="s">
        <v>13</v>
      </c>
      <c r="B4" s="12" t="str">
        <f>IF(M_a3!G$13=0,"",M_a3!G$13)</f>
        <v/>
      </c>
      <c r="C4" s="12">
        <f>IF(M_a3!H$13=0,"",M_a3!H$13)</f>
        <v>3</v>
      </c>
      <c r="D4" s="12">
        <f>IF(M_a3!I$13=0,"",M_a3!I$13)</f>
        <v>3</v>
      </c>
      <c r="E4" s="12">
        <f>IF(M_a3!J$13=0,"",M_a3!J$13)</f>
        <v>1</v>
      </c>
      <c r="F4" s="12">
        <f>IF(M_a3!K$13=0,"",M_a3!K$13)</f>
        <v>5</v>
      </c>
      <c r="G4" s="12">
        <f>IF(M_a3!L$13=0,"",M_a3!L$13)</f>
        <v>4</v>
      </c>
      <c r="H4" s="12">
        <f>IF(M_a3!M$13=0,"",M_a3!M$13)</f>
        <v>4</v>
      </c>
      <c r="I4" s="12">
        <f>IF(M_a3!N$13=0,"",M_a3!N$13)</f>
        <v>3</v>
      </c>
      <c r="J4" s="12">
        <f>IF(M_a3!O$13=0,"",M_a3!O$13)</f>
        <v>4</v>
      </c>
      <c r="K4" s="12">
        <f>IF(M_a3!P$13=0,"",M_a3!P$13)</f>
        <v>6</v>
      </c>
      <c r="L4" s="12">
        <f>IF(M_a3!Q$13=0,"",M_a3!Q$13)</f>
        <v>6</v>
      </c>
      <c r="M4" s="12" t="str">
        <f>IF(M_a3!R$13=0,"",M_a3!R$13)</f>
        <v/>
      </c>
      <c r="N4" s="12">
        <f>IF(M_a3!S$13=0,"",M_a3!S$13)</f>
        <v>3</v>
      </c>
      <c r="O4" s="12" t="str">
        <f>IF(M_a3!T$13=0,"",M_a3!T$13)</f>
        <v/>
      </c>
      <c r="P4" s="12">
        <f>IF(M_a3!U$13=0,"",M_a3!U$13)</f>
        <v>4</v>
      </c>
      <c r="Q4" s="12" t="str">
        <f>IF(M_a3!V$13=0,"",M_a3!V$13)</f>
        <v/>
      </c>
      <c r="R4" s="12" t="str">
        <f>IF(M_a3!W$13=0,"",M_a3!W$13)</f>
        <v/>
      </c>
      <c r="S4" s="12" t="str">
        <f>IF(M_a3!X$13=0,"",M_a3!X$13)</f>
        <v/>
      </c>
      <c r="T4" s="12">
        <f>IF(M_a3!Y$13=0,"",M_a3!Y$13)</f>
        <v>4</v>
      </c>
      <c r="U4" s="12">
        <f>IF(M_a3!Z$13=0,"",M_a3!Z$13)</f>
        <v>1</v>
      </c>
      <c r="V4" s="12">
        <f>IF(M_a3!AA$13=0,"",M_a3!AA$13)</f>
        <v>3</v>
      </c>
      <c r="W4" s="12">
        <f>IF(M_a3!AB$13=0,"",M_a3!AB$13)</f>
        <v>3</v>
      </c>
      <c r="X4" s="12">
        <f>IF(M_a3!AC$13=0,"",M_a3!AC$13)</f>
        <v>3</v>
      </c>
      <c r="Y4" s="12">
        <f>IF(M_a3!AD$13=0,"",M_a3!AD$13)</f>
        <v>3</v>
      </c>
      <c r="Z4" s="12">
        <f>IF(M_a3!AE$13=0,"",M_a3!AE$13)</f>
        <v>3</v>
      </c>
      <c r="AA4" s="12">
        <f>IF(M_a3!AF$13=0,"",M_a3!AF$13)</f>
        <v>3</v>
      </c>
      <c r="AB4" s="12">
        <f>IF(M_a3!AG$13=0,"",M_a3!AG$13)</f>
        <v>3</v>
      </c>
      <c r="AC4" s="12" t="str">
        <f>IF(M_a3!AH$13=0,"",M_a3!AH$13)</f>
        <v/>
      </c>
      <c r="AD4" s="12" t="str">
        <f>IF(M_a3!AI$13=0,"",M_a3!AI$13)</f>
        <v/>
      </c>
      <c r="AE4" s="12" t="str">
        <f>IF(M_a3!AJ$13=0,"",M_a3!AJ$13)</f>
        <v/>
      </c>
    </row>
    <row r="5" spans="1:32">
      <c r="A5" s="14" t="s">
        <v>18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</row>
    <row r="6" spans="1:32">
      <c r="A6" s="12" t="s">
        <v>15</v>
      </c>
      <c r="B6" s="12" t="str">
        <f>IF(M_a4!G$13=0,"",M_a4!G$13)</f>
        <v/>
      </c>
      <c r="C6" s="12">
        <f>IF(M_a4!H$13=0,"",M_a4!H$13)</f>
        <v>3</v>
      </c>
      <c r="D6" s="12">
        <f>IF(M_a4!I$13=0,"",M_a4!I$13)</f>
        <v>3</v>
      </c>
      <c r="E6" s="12">
        <f>IF(M_a4!J$13=0,"",M_a4!J$13)</f>
        <v>1</v>
      </c>
      <c r="F6" s="12">
        <f>IF(M_a4!K$13=0,"",M_a4!K$13)</f>
        <v>5</v>
      </c>
      <c r="G6" s="12">
        <f>IF(M_a4!L$13=0,"",M_a4!L$13)</f>
        <v>4</v>
      </c>
      <c r="H6" s="12">
        <f>IF(M_a4!M$13=0,"",M_a4!M$13)</f>
        <v>4</v>
      </c>
      <c r="I6" s="12">
        <f>IF(M_a4!N$13=0,"",M_a4!N$13)</f>
        <v>3</v>
      </c>
      <c r="J6" s="12">
        <f>IF(M_a4!O$13=0,"",M_a4!O$13)</f>
        <v>4</v>
      </c>
      <c r="K6" s="12">
        <f>IF(M_a4!P$13=0,"",M_a4!P$13)</f>
        <v>6</v>
      </c>
      <c r="L6" s="12">
        <f>IF(M_a4!Q$13=0,"",M_a4!Q$13)</f>
        <v>6</v>
      </c>
      <c r="M6" s="12" t="str">
        <f>IF(M_a4!R$13=0,"",M_a4!R$13)</f>
        <v/>
      </c>
      <c r="N6" s="12">
        <f>IF(M_a4!S$13=0,"",M_a4!S$13)</f>
        <v>3</v>
      </c>
      <c r="O6" s="12" t="str">
        <f>IF(M_a4!T$13=0,"",M_a4!T$13)</f>
        <v/>
      </c>
      <c r="P6" s="12">
        <f>IF(M_a4!U$13=0,"",M_a4!U$13)</f>
        <v>4</v>
      </c>
      <c r="Q6" s="12" t="str">
        <f>IF(M_a4!V$13=0,"",M_a4!V$13)</f>
        <v/>
      </c>
      <c r="R6" s="12" t="str">
        <f>IF(M_a4!W$13=0,"",M_a4!W$13)</f>
        <v/>
      </c>
      <c r="S6" s="12" t="str">
        <f>IF(M_a4!X$13=0,"",M_a4!X$13)</f>
        <v/>
      </c>
      <c r="T6" s="12">
        <f>IF(M_a4!Y$13=0,"",M_a4!Y$13)</f>
        <v>4</v>
      </c>
      <c r="U6" s="12">
        <f>IF(M_a4!Z$13=0,"",M_a4!Z$13)</f>
        <v>1</v>
      </c>
      <c r="V6" s="12">
        <f>IF(M_a4!AA$13=0,"",M_a4!AA$13)</f>
        <v>3</v>
      </c>
      <c r="W6" s="12">
        <f>IF(M_a4!AB$13=0,"",M_a4!AB$13)</f>
        <v>3</v>
      </c>
      <c r="X6" s="12">
        <f>IF(M_a4!AC$13=0,"",M_a4!AC$13)</f>
        <v>3</v>
      </c>
      <c r="Y6" s="12">
        <f>IF(M_a4!AD$13=0,"",M_a4!AD$13)</f>
        <v>3</v>
      </c>
      <c r="Z6" s="12">
        <f>IF(M_a4!AE$13=0,"",M_a4!AE$13)</f>
        <v>3</v>
      </c>
      <c r="AA6" s="12">
        <f>IF(M_a4!AF$13=0,"",M_a4!AF$13)</f>
        <v>3</v>
      </c>
      <c r="AB6" s="12">
        <f>IF(M_a4!AG$13=0,"",M_a4!AG$13)</f>
        <v>3</v>
      </c>
      <c r="AC6" s="12" t="str">
        <f>IF(M_a4!AH$13=0,"",M_a4!AH$13)</f>
        <v/>
      </c>
      <c r="AD6" s="12" t="str">
        <f>IF(M_a4!AI$13=0,"",M_a4!AI$13)</f>
        <v/>
      </c>
      <c r="AE6" s="12" t="str">
        <f>IF(M_a4!AJ$13=0,"",M_a4!AJ$13)</f>
        <v/>
      </c>
    </row>
    <row r="7" spans="1:32">
      <c r="A7" s="12" t="s">
        <v>16</v>
      </c>
      <c r="B7" s="12" t="str">
        <f>IF(M_a5!G$13=0,"",M_a5!G$13)</f>
        <v/>
      </c>
      <c r="C7" s="12">
        <f>IF(M_a5!H$13=0,"",M_a5!H$13)</f>
        <v>3</v>
      </c>
      <c r="D7" s="12">
        <f>IF(M_a5!I$13=0,"",M_a5!I$13)</f>
        <v>3</v>
      </c>
      <c r="E7" s="12">
        <f>IF(M_a5!J$13=0,"",M_a5!J$13)</f>
        <v>1</v>
      </c>
      <c r="F7" s="12">
        <f>IF(M_a5!K$13=0,"",M_a5!K$13)</f>
        <v>5</v>
      </c>
      <c r="G7" s="12">
        <f>IF(M_a5!L$13=0,"",M_a5!L$13)</f>
        <v>4</v>
      </c>
      <c r="H7" s="12">
        <f>IF(M_a5!M$13=0,"",M_a5!M$13)</f>
        <v>4</v>
      </c>
      <c r="I7" s="12">
        <f>IF(M_a5!N$13=0,"",M_a5!N$13)</f>
        <v>3</v>
      </c>
      <c r="J7" s="12">
        <f>IF(M_a5!O$13=0,"",M_a5!O$13)</f>
        <v>4</v>
      </c>
      <c r="K7" s="12">
        <f>IF(M_a5!P$13=0,"",M_a5!P$13)</f>
        <v>6</v>
      </c>
      <c r="L7" s="12">
        <f>IF(M_a5!Q$13=0,"",M_a5!Q$13)</f>
        <v>6</v>
      </c>
      <c r="M7" s="12" t="str">
        <f>IF(M_a5!R$13=0,"",M_a5!R$13)</f>
        <v/>
      </c>
      <c r="N7" s="12">
        <f>IF(M_a5!S$13=0,"",M_a5!S$13)</f>
        <v>3</v>
      </c>
      <c r="O7" s="12" t="str">
        <f>IF(M_a5!T$13=0,"",M_a5!T$13)</f>
        <v/>
      </c>
      <c r="P7" s="12">
        <f>IF(M_a5!U$13=0,"",M_a5!U$13)</f>
        <v>4</v>
      </c>
      <c r="Q7" s="12" t="str">
        <f>IF(M_a5!V$13=0,"",M_a5!V$13)</f>
        <v/>
      </c>
      <c r="R7" s="12" t="str">
        <f>IF(M_a5!W$13=0,"",M_a5!W$13)</f>
        <v/>
      </c>
      <c r="S7" s="12" t="str">
        <f>IF(M_a5!X$13=0,"",M_a5!X$13)</f>
        <v/>
      </c>
      <c r="T7" s="12">
        <f>IF(M_a5!Y$13=0,"",M_a5!Y$13)</f>
        <v>4</v>
      </c>
      <c r="U7" s="12">
        <f>IF(M_a5!Z$13=0,"",M_a5!Z$13)</f>
        <v>1</v>
      </c>
      <c r="V7" s="12">
        <f>IF(M_a5!AA$13=0,"",M_a5!AA$13)</f>
        <v>3</v>
      </c>
      <c r="W7" s="12">
        <f>IF(M_a5!AB$13=0,"",M_a5!AB$13)</f>
        <v>3</v>
      </c>
      <c r="X7" s="12">
        <f>IF(M_a5!AC$13=0,"",M_a5!AC$13)</f>
        <v>3</v>
      </c>
      <c r="Y7" s="12">
        <f>IF(M_a5!AD$13=0,"",M_a5!AD$13)</f>
        <v>3</v>
      </c>
      <c r="Z7" s="12">
        <f>IF(M_a5!AE$13=0,"",M_a5!AE$13)</f>
        <v>3</v>
      </c>
      <c r="AA7" s="12">
        <f>IF(M_a5!AF$13=0,"",M_a5!AF$13)</f>
        <v>3</v>
      </c>
      <c r="AB7" s="12">
        <f>IF(M_a5!AG$13=0,"",M_a5!AG$13)</f>
        <v>3</v>
      </c>
      <c r="AC7" s="12" t="str">
        <f>IF(M_a5!AH$13=0,"",M_a5!AH$13)</f>
        <v/>
      </c>
      <c r="AD7" s="12" t="str">
        <f>IF(M_a5!AI$13=0,"",M_a5!AI$13)</f>
        <v/>
      </c>
      <c r="AE7" s="12" t="str">
        <f>IF(M_a5!AJ$13=0,"",M_a5!AJ$13)</f>
        <v/>
      </c>
    </row>
    <row r="8" spans="1:32">
      <c r="A8" s="14" t="s">
        <v>19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</row>
    <row r="9" spans="1:32">
      <c r="A9" s="12" t="s">
        <v>14</v>
      </c>
      <c r="B9" s="12" t="str">
        <f>IF(SUM(B2:B8)=0,"",AVERAGEIF(B2:B5,"&lt;&gt;0",B2:B5))</f>
        <v/>
      </c>
      <c r="C9" s="12">
        <f t="shared" ref="C9:AE9" si="0">IF(SUM(C2:C8)=0,"",AVERAGEIF(C2:C5,"&lt;&gt;0",C2:C5))</f>
        <v>3</v>
      </c>
      <c r="D9" s="12">
        <f t="shared" si="0"/>
        <v>4.5</v>
      </c>
      <c r="E9" s="12">
        <f t="shared" si="0"/>
        <v>1</v>
      </c>
      <c r="F9" s="12">
        <f t="shared" si="0"/>
        <v>5</v>
      </c>
      <c r="G9" s="12">
        <f t="shared" si="0"/>
        <v>4</v>
      </c>
      <c r="H9" s="12">
        <f t="shared" si="0"/>
        <v>4</v>
      </c>
      <c r="I9" s="12">
        <f t="shared" si="0"/>
        <v>3</v>
      </c>
      <c r="J9" s="12">
        <f t="shared" si="0"/>
        <v>4</v>
      </c>
      <c r="K9" s="12">
        <f t="shared" si="0"/>
        <v>6</v>
      </c>
      <c r="L9" s="12">
        <f t="shared" si="0"/>
        <v>6</v>
      </c>
      <c r="M9" s="12" t="str">
        <f t="shared" si="0"/>
        <v/>
      </c>
      <c r="N9" s="12">
        <f t="shared" si="0"/>
        <v>3</v>
      </c>
      <c r="O9" s="12" t="str">
        <f t="shared" si="0"/>
        <v/>
      </c>
      <c r="P9" s="12">
        <f t="shared" si="0"/>
        <v>4</v>
      </c>
      <c r="Q9" s="12" t="str">
        <f t="shared" si="0"/>
        <v/>
      </c>
      <c r="R9" s="12" t="str">
        <f t="shared" si="0"/>
        <v/>
      </c>
      <c r="S9" s="12" t="str">
        <f t="shared" si="0"/>
        <v/>
      </c>
      <c r="T9" s="12">
        <f t="shared" si="0"/>
        <v>4</v>
      </c>
      <c r="U9" s="12">
        <f t="shared" si="0"/>
        <v>1</v>
      </c>
      <c r="V9" s="12">
        <f t="shared" si="0"/>
        <v>3</v>
      </c>
      <c r="W9" s="12">
        <f t="shared" si="0"/>
        <v>3</v>
      </c>
      <c r="X9" s="12">
        <f t="shared" si="0"/>
        <v>3</v>
      </c>
      <c r="Y9" s="12">
        <f t="shared" si="0"/>
        <v>3</v>
      </c>
      <c r="Z9" s="12">
        <f t="shared" si="0"/>
        <v>3</v>
      </c>
      <c r="AA9" s="12">
        <f t="shared" si="0"/>
        <v>3</v>
      </c>
      <c r="AB9" s="12">
        <f t="shared" si="0"/>
        <v>3</v>
      </c>
      <c r="AC9" s="12" t="str">
        <f t="shared" si="0"/>
        <v/>
      </c>
      <c r="AD9" s="12" t="str">
        <f t="shared" si="0"/>
        <v/>
      </c>
      <c r="AE9" s="12" t="str">
        <f t="shared" si="0"/>
        <v/>
      </c>
      <c r="AF9" s="24">
        <f>IF(SUM(B9:AE9)=0,"",AVERAGE(B9:AE9))</f>
        <v>3.5</v>
      </c>
    </row>
    <row r="10" spans="1:32">
      <c r="A10" s="12" t="s">
        <v>17</v>
      </c>
      <c r="B10" s="12" t="str">
        <f>IF(SUM(B2:B8)=0,"",AVERAGEIF(B2:B8,"&lt;&gt;0",B2:B8))</f>
        <v/>
      </c>
      <c r="C10" s="12">
        <f t="shared" ref="C10:AE10" si="1">IF(SUM(C2:C8)=0,"",AVERAGEIF(C2:C8,"&lt;&gt;0",C2:C8))</f>
        <v>3</v>
      </c>
      <c r="D10" s="12">
        <f t="shared" si="1"/>
        <v>3.75</v>
      </c>
      <c r="E10" s="12">
        <f t="shared" si="1"/>
        <v>1</v>
      </c>
      <c r="F10" s="12">
        <f t="shared" si="1"/>
        <v>5</v>
      </c>
      <c r="G10" s="12">
        <f t="shared" si="1"/>
        <v>4</v>
      </c>
      <c r="H10" s="12">
        <f t="shared" si="1"/>
        <v>4</v>
      </c>
      <c r="I10" s="12">
        <f t="shared" si="1"/>
        <v>3</v>
      </c>
      <c r="J10" s="12">
        <f t="shared" si="1"/>
        <v>4</v>
      </c>
      <c r="K10" s="12">
        <f t="shared" si="1"/>
        <v>6</v>
      </c>
      <c r="L10" s="12">
        <f t="shared" si="1"/>
        <v>6</v>
      </c>
      <c r="M10" s="12" t="str">
        <f t="shared" si="1"/>
        <v/>
      </c>
      <c r="N10" s="12">
        <f t="shared" si="1"/>
        <v>3</v>
      </c>
      <c r="O10" s="12" t="str">
        <f t="shared" si="1"/>
        <v/>
      </c>
      <c r="P10" s="12">
        <f t="shared" si="1"/>
        <v>4</v>
      </c>
      <c r="Q10" s="12" t="str">
        <f t="shared" si="1"/>
        <v/>
      </c>
      <c r="R10" s="12" t="str">
        <f t="shared" si="1"/>
        <v/>
      </c>
      <c r="S10" s="12" t="str">
        <f t="shared" si="1"/>
        <v/>
      </c>
      <c r="T10" s="12">
        <f t="shared" si="1"/>
        <v>4</v>
      </c>
      <c r="U10" s="12">
        <f t="shared" si="1"/>
        <v>1</v>
      </c>
      <c r="V10" s="12">
        <f t="shared" si="1"/>
        <v>3</v>
      </c>
      <c r="W10" s="12">
        <f t="shared" si="1"/>
        <v>3</v>
      </c>
      <c r="X10" s="12">
        <f t="shared" si="1"/>
        <v>3</v>
      </c>
      <c r="Y10" s="12">
        <f t="shared" si="1"/>
        <v>3</v>
      </c>
      <c r="Z10" s="12">
        <f t="shared" si="1"/>
        <v>3</v>
      </c>
      <c r="AA10" s="12">
        <f t="shared" si="1"/>
        <v>3</v>
      </c>
      <c r="AB10" s="12">
        <f t="shared" si="1"/>
        <v>3</v>
      </c>
      <c r="AC10" s="12" t="str">
        <f t="shared" si="1"/>
        <v/>
      </c>
      <c r="AD10" s="12" t="str">
        <f t="shared" si="1"/>
        <v/>
      </c>
      <c r="AE10" s="12" t="str">
        <f t="shared" si="1"/>
        <v/>
      </c>
      <c r="AF10" s="24">
        <f>IF(SUM(B10:AE10)=0,"",AVERAGE(B10:AE10))</f>
        <v>3.4642857142857144</v>
      </c>
    </row>
  </sheetData>
  <sheetProtection sheet="1" objects="1" scenarios="1" selectLockedCells="1"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22"/>
  <sheetViews>
    <sheetView workbookViewId="0">
      <selection activeCell="G13" sqref="G13:AJ13"/>
    </sheetView>
  </sheetViews>
  <sheetFormatPr baseColWidth="10" defaultColWidth="12" defaultRowHeight="12.75"/>
  <cols>
    <col min="1" max="1" width="5" style="1" customWidth="1"/>
    <col min="2" max="2" width="30" style="1" customWidth="1"/>
    <col min="3" max="3" width="3.6640625" style="1" customWidth="1"/>
    <col min="4" max="4" width="7" style="1" customWidth="1"/>
    <col min="5" max="5" width="6.5" style="1" customWidth="1"/>
    <col min="6" max="6" width="7.1640625" style="1" customWidth="1"/>
    <col min="7" max="36" width="4.5" style="1" customWidth="1"/>
    <col min="37" max="37" width="10.6640625" style="1" customWidth="1"/>
    <col min="38" max="38" width="7.33203125" style="1" customWidth="1"/>
    <col min="39" max="16384" width="12" style="1"/>
  </cols>
  <sheetData>
    <row r="1" spans="1:38">
      <c r="B1" s="1" t="s">
        <v>28</v>
      </c>
    </row>
    <row r="2" spans="1:38" ht="15">
      <c r="A2" s="1" t="s">
        <v>3</v>
      </c>
      <c r="B2" s="15" t="s">
        <v>29</v>
      </c>
      <c r="C2" s="21" t="s">
        <v>23</v>
      </c>
      <c r="D2" s="16" t="s">
        <v>6</v>
      </c>
      <c r="E2" s="16" t="s">
        <v>4</v>
      </c>
      <c r="F2" s="16" t="s">
        <v>5</v>
      </c>
      <c r="G2" s="1">
        <v>1</v>
      </c>
      <c r="H2" s="1">
        <v>2</v>
      </c>
      <c r="I2" s="1">
        <v>3</v>
      </c>
      <c r="J2" s="1">
        <v>4</v>
      </c>
      <c r="K2" s="1">
        <v>5</v>
      </c>
      <c r="L2" s="1">
        <v>6</v>
      </c>
      <c r="M2" s="1">
        <v>7</v>
      </c>
      <c r="N2" s="1">
        <v>8</v>
      </c>
      <c r="O2" s="1">
        <v>9</v>
      </c>
      <c r="P2" s="1">
        <v>10</v>
      </c>
      <c r="Q2" s="1">
        <v>11</v>
      </c>
      <c r="R2" s="1">
        <v>12</v>
      </c>
      <c r="S2" s="1">
        <v>13</v>
      </c>
      <c r="T2" s="1">
        <v>14</v>
      </c>
      <c r="U2" s="1">
        <v>15</v>
      </c>
      <c r="V2" s="1">
        <v>16</v>
      </c>
      <c r="W2" s="1">
        <v>17</v>
      </c>
      <c r="X2" s="1">
        <v>18</v>
      </c>
      <c r="Y2" s="1">
        <v>19</v>
      </c>
      <c r="Z2" s="1">
        <v>20</v>
      </c>
      <c r="AA2" s="1">
        <v>21</v>
      </c>
      <c r="AB2" s="1">
        <v>22</v>
      </c>
      <c r="AC2" s="1">
        <v>23</v>
      </c>
      <c r="AD2" s="1">
        <v>24</v>
      </c>
      <c r="AE2" s="1">
        <v>25</v>
      </c>
      <c r="AF2" s="1">
        <v>26</v>
      </c>
      <c r="AG2" s="1">
        <v>27</v>
      </c>
      <c r="AH2" s="1">
        <v>28</v>
      </c>
      <c r="AI2" s="1">
        <v>29</v>
      </c>
      <c r="AJ2" s="1">
        <v>30</v>
      </c>
    </row>
    <row r="3" spans="1:38">
      <c r="A3" s="2">
        <v>1</v>
      </c>
      <c r="B3" s="3" t="s">
        <v>30</v>
      </c>
      <c r="C3" s="22" t="s">
        <v>20</v>
      </c>
      <c r="D3" s="4">
        <f>IF(E3=0,"",IF(F3=0,"",F3/(E3*COUNT($G$13:$AJ$13))))</f>
        <v>0.65873015873015872</v>
      </c>
      <c r="E3" s="5">
        <v>3</v>
      </c>
      <c r="F3" s="18">
        <f>SUM(G3:AJ3)</f>
        <v>41.5</v>
      </c>
      <c r="G3" s="3"/>
      <c r="H3" s="3">
        <v>2</v>
      </c>
      <c r="I3" s="3">
        <v>1</v>
      </c>
      <c r="J3" s="3">
        <v>3</v>
      </c>
      <c r="K3" s="3">
        <v>0</v>
      </c>
      <c r="L3" s="3">
        <v>2</v>
      </c>
      <c r="M3" s="3">
        <v>1.5</v>
      </c>
      <c r="N3" s="3">
        <v>2</v>
      </c>
      <c r="O3" s="3">
        <v>1</v>
      </c>
      <c r="P3" s="3">
        <v>1</v>
      </c>
      <c r="Q3" s="3">
        <v>1</v>
      </c>
      <c r="R3" s="3"/>
      <c r="S3" s="3">
        <v>3</v>
      </c>
      <c r="T3" s="3"/>
      <c r="U3" s="3">
        <v>2</v>
      </c>
      <c r="V3" s="3"/>
      <c r="W3" s="3"/>
      <c r="X3" s="3"/>
      <c r="Y3" s="3">
        <v>1</v>
      </c>
      <c r="Z3" s="3">
        <v>3</v>
      </c>
      <c r="AA3" s="3">
        <v>2</v>
      </c>
      <c r="AB3" s="3">
        <v>2</v>
      </c>
      <c r="AC3" s="3">
        <v>3</v>
      </c>
      <c r="AD3" s="3">
        <v>2</v>
      </c>
      <c r="AE3" s="3">
        <v>3</v>
      </c>
      <c r="AF3" s="3">
        <v>3</v>
      </c>
      <c r="AG3" s="3">
        <v>3</v>
      </c>
      <c r="AH3" s="3"/>
      <c r="AI3" s="3"/>
      <c r="AJ3" s="3"/>
    </row>
    <row r="4" spans="1:38">
      <c r="A4" s="2">
        <v>2</v>
      </c>
      <c r="B4" s="3" t="s">
        <v>31</v>
      </c>
      <c r="C4" s="22" t="s">
        <v>21</v>
      </c>
      <c r="D4" s="4">
        <f t="shared" ref="D4:D11" si="0">IF(E4=0,"",IF(F4=0,"",F4/(E4*COUNT($G$13:$AJ$13))))</f>
        <v>0.58730158730158732</v>
      </c>
      <c r="E4" s="5">
        <v>3</v>
      </c>
      <c r="F4" s="18">
        <f>SUM(G4:AK4)</f>
        <v>37</v>
      </c>
      <c r="G4" s="3"/>
      <c r="H4" s="3">
        <v>2</v>
      </c>
      <c r="I4" s="3">
        <v>1</v>
      </c>
      <c r="J4" s="3">
        <v>2.5</v>
      </c>
      <c r="K4" s="3">
        <v>1.5</v>
      </c>
      <c r="L4" s="3">
        <v>2</v>
      </c>
      <c r="M4" s="3">
        <v>2</v>
      </c>
      <c r="N4" s="3">
        <v>2.5</v>
      </c>
      <c r="O4" s="3">
        <v>1</v>
      </c>
      <c r="P4" s="3">
        <v>0</v>
      </c>
      <c r="Q4" s="3">
        <v>0</v>
      </c>
      <c r="R4" s="3"/>
      <c r="S4" s="3">
        <v>3</v>
      </c>
      <c r="T4" s="3"/>
      <c r="U4" s="3">
        <v>2</v>
      </c>
      <c r="V4" s="3"/>
      <c r="W4" s="3"/>
      <c r="X4" s="3"/>
      <c r="Y4" s="3">
        <v>0</v>
      </c>
      <c r="Z4" s="3">
        <v>2</v>
      </c>
      <c r="AA4" s="3">
        <v>3</v>
      </c>
      <c r="AB4" s="3">
        <v>2</v>
      </c>
      <c r="AC4" s="3">
        <v>3</v>
      </c>
      <c r="AD4" s="3">
        <v>1.5</v>
      </c>
      <c r="AE4" s="3">
        <v>2.5</v>
      </c>
      <c r="AF4" s="3">
        <v>2</v>
      </c>
      <c r="AG4" s="3">
        <v>1.5</v>
      </c>
      <c r="AH4" s="3"/>
      <c r="AI4" s="3"/>
      <c r="AJ4" s="3"/>
    </row>
    <row r="5" spans="1:38">
      <c r="A5" s="2">
        <v>3</v>
      </c>
      <c r="B5" s="3" t="s">
        <v>32</v>
      </c>
      <c r="C5" s="22" t="s">
        <v>21</v>
      </c>
      <c r="D5" s="4">
        <f t="shared" si="0"/>
        <v>0.58730158730158732</v>
      </c>
      <c r="E5" s="5">
        <v>6</v>
      </c>
      <c r="F5" s="18">
        <f t="shared" ref="F5:F7" si="1">SUM(G5:AK5)</f>
        <v>74</v>
      </c>
      <c r="G5" s="3"/>
      <c r="H5" s="3">
        <v>3</v>
      </c>
      <c r="I5" s="3">
        <v>1</v>
      </c>
      <c r="J5" s="3">
        <v>6</v>
      </c>
      <c r="K5" s="3">
        <v>3</v>
      </c>
      <c r="L5" s="3">
        <v>5</v>
      </c>
      <c r="M5" s="3">
        <v>3</v>
      </c>
      <c r="N5" s="3">
        <v>3</v>
      </c>
      <c r="O5" s="3">
        <v>4</v>
      </c>
      <c r="P5" s="3">
        <v>1</v>
      </c>
      <c r="Q5" s="3">
        <v>0</v>
      </c>
      <c r="R5" s="3"/>
      <c r="S5" s="3">
        <v>4</v>
      </c>
      <c r="T5" s="3"/>
      <c r="U5" s="3">
        <v>2</v>
      </c>
      <c r="V5" s="3"/>
      <c r="W5" s="3"/>
      <c r="X5" s="3"/>
      <c r="Y5" s="3">
        <v>3</v>
      </c>
      <c r="Z5" s="3">
        <v>6</v>
      </c>
      <c r="AA5" s="3">
        <v>4</v>
      </c>
      <c r="AB5" s="3">
        <v>3</v>
      </c>
      <c r="AC5" s="3">
        <v>1</v>
      </c>
      <c r="AD5" s="3">
        <v>6</v>
      </c>
      <c r="AE5" s="3">
        <v>6</v>
      </c>
      <c r="AF5" s="3">
        <v>6</v>
      </c>
      <c r="AG5" s="3">
        <v>4</v>
      </c>
      <c r="AH5" s="3"/>
      <c r="AI5" s="3"/>
      <c r="AJ5" s="3"/>
    </row>
    <row r="6" spans="1:38">
      <c r="A6" s="2">
        <v>4</v>
      </c>
      <c r="B6" s="3" t="s">
        <v>33</v>
      </c>
      <c r="C6" s="22" t="s">
        <v>22</v>
      </c>
      <c r="D6" s="4">
        <f t="shared" si="0"/>
        <v>0.49206349206349204</v>
      </c>
      <c r="E6" s="5">
        <v>6</v>
      </c>
      <c r="F6" s="18">
        <f t="shared" si="1"/>
        <v>62</v>
      </c>
      <c r="G6" s="3"/>
      <c r="H6" s="3">
        <v>4</v>
      </c>
      <c r="I6" s="3">
        <v>1</v>
      </c>
      <c r="J6" s="3">
        <v>6</v>
      </c>
      <c r="K6" s="3">
        <v>0</v>
      </c>
      <c r="L6" s="3">
        <v>0</v>
      </c>
      <c r="M6" s="3">
        <v>0</v>
      </c>
      <c r="N6" s="3">
        <v>4</v>
      </c>
      <c r="O6" s="3">
        <v>4</v>
      </c>
      <c r="P6" s="3">
        <v>0</v>
      </c>
      <c r="Q6" s="3">
        <v>2</v>
      </c>
      <c r="R6" s="3"/>
      <c r="S6" s="3">
        <v>4</v>
      </c>
      <c r="T6" s="3"/>
      <c r="U6" s="3">
        <v>2</v>
      </c>
      <c r="V6" s="3"/>
      <c r="W6" s="3"/>
      <c r="X6" s="3"/>
      <c r="Y6" s="3">
        <v>2</v>
      </c>
      <c r="Z6" s="3">
        <v>6</v>
      </c>
      <c r="AA6" s="3">
        <v>4</v>
      </c>
      <c r="AB6" s="3">
        <v>6</v>
      </c>
      <c r="AC6" s="3">
        <v>6</v>
      </c>
      <c r="AD6" s="3">
        <v>4</v>
      </c>
      <c r="AE6" s="3">
        <v>2</v>
      </c>
      <c r="AF6" s="3">
        <v>2</v>
      </c>
      <c r="AG6" s="3">
        <v>3</v>
      </c>
      <c r="AH6" s="3"/>
      <c r="AI6" s="3"/>
      <c r="AJ6" s="3"/>
    </row>
    <row r="7" spans="1:38">
      <c r="A7" s="2">
        <v>5</v>
      </c>
      <c r="B7" s="3" t="s">
        <v>34</v>
      </c>
      <c r="C7" s="22" t="s">
        <v>22</v>
      </c>
      <c r="D7" s="4">
        <f t="shared" si="0"/>
        <v>0.80952380952380953</v>
      </c>
      <c r="E7" s="5">
        <v>3</v>
      </c>
      <c r="F7" s="18">
        <f t="shared" si="1"/>
        <v>51</v>
      </c>
      <c r="G7" s="3"/>
      <c r="H7" s="3">
        <v>3</v>
      </c>
      <c r="I7" s="3">
        <v>1</v>
      </c>
      <c r="J7" s="3">
        <v>3</v>
      </c>
      <c r="K7" s="3">
        <v>1</v>
      </c>
      <c r="L7" s="3">
        <v>3</v>
      </c>
      <c r="M7" s="3">
        <v>2</v>
      </c>
      <c r="N7" s="3">
        <v>3</v>
      </c>
      <c r="O7" s="3">
        <v>2</v>
      </c>
      <c r="P7" s="3">
        <v>3</v>
      </c>
      <c r="Q7" s="3">
        <v>0</v>
      </c>
      <c r="R7" s="3"/>
      <c r="S7" s="3">
        <v>2</v>
      </c>
      <c r="T7" s="3"/>
      <c r="U7" s="3">
        <v>3</v>
      </c>
      <c r="V7" s="3"/>
      <c r="W7" s="3"/>
      <c r="X7" s="3"/>
      <c r="Y7" s="3">
        <v>3</v>
      </c>
      <c r="Z7" s="3">
        <v>3</v>
      </c>
      <c r="AA7" s="3">
        <v>3</v>
      </c>
      <c r="AB7" s="3">
        <v>3</v>
      </c>
      <c r="AC7" s="3">
        <v>2</v>
      </c>
      <c r="AD7" s="3">
        <v>3</v>
      </c>
      <c r="AE7" s="3">
        <v>2</v>
      </c>
      <c r="AF7" s="3">
        <v>3</v>
      </c>
      <c r="AG7" s="3">
        <v>3</v>
      </c>
      <c r="AH7" s="3"/>
      <c r="AI7" s="3"/>
      <c r="AJ7" s="3"/>
    </row>
    <row r="8" spans="1:38">
      <c r="A8" s="2">
        <v>6</v>
      </c>
      <c r="B8" s="3" t="s">
        <v>7</v>
      </c>
      <c r="C8" s="22"/>
      <c r="D8" s="4" t="str">
        <f t="shared" si="0"/>
        <v/>
      </c>
      <c r="E8" s="5"/>
      <c r="F8" s="6">
        <f t="shared" ref="F8:F11" si="2">SUM(G8:AK8)</f>
        <v>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8">
      <c r="A9" s="2">
        <v>7</v>
      </c>
      <c r="B9" s="3" t="s">
        <v>8</v>
      </c>
      <c r="C9" s="22"/>
      <c r="D9" s="4" t="str">
        <f t="shared" si="0"/>
        <v/>
      </c>
      <c r="E9" s="5"/>
      <c r="F9" s="6">
        <f t="shared" si="2"/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8">
      <c r="A10" s="2">
        <v>8</v>
      </c>
      <c r="B10" s="3" t="s">
        <v>9</v>
      </c>
      <c r="C10" s="22"/>
      <c r="D10" s="4" t="str">
        <f t="shared" si="0"/>
        <v/>
      </c>
      <c r="E10" s="5"/>
      <c r="F10" s="6">
        <f t="shared" si="2"/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8">
      <c r="A11" s="2">
        <v>9</v>
      </c>
      <c r="B11" s="3" t="s">
        <v>10</v>
      </c>
      <c r="C11" s="22"/>
      <c r="D11" s="4" t="str">
        <f t="shared" si="0"/>
        <v/>
      </c>
      <c r="E11" s="5"/>
      <c r="F11" s="6">
        <f t="shared" si="2"/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8">
      <c r="A12" s="6"/>
      <c r="B12" s="6" t="s">
        <v>24</v>
      </c>
      <c r="C12" s="23">
        <f>COUNTIF($C$3:$C$11,"I")</f>
        <v>1</v>
      </c>
      <c r="D12" s="6"/>
      <c r="E12" s="7">
        <f>IF(SUM(E3:E11)=0,"",SUM(E3:E11))</f>
        <v>21</v>
      </c>
      <c r="F12" s="6"/>
      <c r="G12" s="7" t="str">
        <f>IF(SUM(G3:G11)=0,"",SUM(G3:G11))</f>
        <v/>
      </c>
      <c r="H12" s="7">
        <f t="shared" ref="H12:AJ12" si="3">IF(SUM(H3:H11)=0,"",SUM(H3:H11))</f>
        <v>14</v>
      </c>
      <c r="I12" s="7">
        <f t="shared" si="3"/>
        <v>5</v>
      </c>
      <c r="J12" s="7">
        <f t="shared" si="3"/>
        <v>20.5</v>
      </c>
      <c r="K12" s="7">
        <f t="shared" si="3"/>
        <v>5.5</v>
      </c>
      <c r="L12" s="7">
        <f t="shared" si="3"/>
        <v>12</v>
      </c>
      <c r="M12" s="7">
        <f t="shared" si="3"/>
        <v>8.5</v>
      </c>
      <c r="N12" s="7">
        <f t="shared" si="3"/>
        <v>14.5</v>
      </c>
      <c r="O12" s="7">
        <f t="shared" si="3"/>
        <v>12</v>
      </c>
      <c r="P12" s="7">
        <f t="shared" si="3"/>
        <v>5</v>
      </c>
      <c r="Q12" s="7">
        <f t="shared" si="3"/>
        <v>3</v>
      </c>
      <c r="R12" s="7" t="str">
        <f t="shared" si="3"/>
        <v/>
      </c>
      <c r="S12" s="7">
        <f t="shared" si="3"/>
        <v>16</v>
      </c>
      <c r="T12" s="7" t="str">
        <f t="shared" si="3"/>
        <v/>
      </c>
      <c r="U12" s="7">
        <f t="shared" si="3"/>
        <v>11</v>
      </c>
      <c r="V12" s="7" t="str">
        <f t="shared" si="3"/>
        <v/>
      </c>
      <c r="W12" s="7" t="str">
        <f t="shared" si="3"/>
        <v/>
      </c>
      <c r="X12" s="7" t="str">
        <f t="shared" si="3"/>
        <v/>
      </c>
      <c r="Y12" s="7">
        <f t="shared" si="3"/>
        <v>9</v>
      </c>
      <c r="Z12" s="7">
        <f t="shared" si="3"/>
        <v>20</v>
      </c>
      <c r="AA12" s="7">
        <f t="shared" si="3"/>
        <v>16</v>
      </c>
      <c r="AB12" s="7">
        <f t="shared" si="3"/>
        <v>16</v>
      </c>
      <c r="AC12" s="7">
        <f t="shared" si="3"/>
        <v>15</v>
      </c>
      <c r="AD12" s="7">
        <f t="shared" si="3"/>
        <v>16.5</v>
      </c>
      <c r="AE12" s="7">
        <f t="shared" si="3"/>
        <v>15.5</v>
      </c>
      <c r="AF12" s="7">
        <f t="shared" si="3"/>
        <v>16</v>
      </c>
      <c r="AG12" s="7">
        <f t="shared" si="3"/>
        <v>14.5</v>
      </c>
      <c r="AH12" s="7" t="str">
        <f t="shared" si="3"/>
        <v/>
      </c>
      <c r="AI12" s="7" t="str">
        <f t="shared" si="3"/>
        <v/>
      </c>
      <c r="AJ12" s="7" t="str">
        <f t="shared" si="3"/>
        <v/>
      </c>
      <c r="AK12" s="17"/>
    </row>
    <row r="13" spans="1:38">
      <c r="A13" s="6"/>
      <c r="B13" s="6" t="s">
        <v>25</v>
      </c>
      <c r="C13" s="23">
        <f>COUNTIF($C$3:$C$11,"II")</f>
        <v>2</v>
      </c>
      <c r="D13" s="6"/>
      <c r="E13" s="7"/>
      <c r="F13" s="6"/>
      <c r="G13" s="6" t="str">
        <f>IF(G12="","",IF(G12&lt;0.25*$E$12,6,IF(G12&lt;0.4*$E$12,5,IF(G12&lt;0.6*$E$12,4,IF(G12&lt;0.8*$E$12,3,IF(G12&lt;0.9*$E$12,2,IF(G12&gt;0.89*$E$12,1)))))))</f>
        <v/>
      </c>
      <c r="H13" s="6">
        <f t="shared" ref="H13:AJ13" si="4">IF(H12="","",IF(H12&lt;0.25*$E$12,6,IF(H12&lt;0.4*$E$12,5,IF(H12&lt;0.6*$E$12,4,IF(H12&lt;0.8*$E$12,3,IF(H12&lt;0.9*$E$12,2,IF(H12&gt;0.89*$E$12,1)))))))</f>
        <v>3</v>
      </c>
      <c r="I13" s="6">
        <f t="shared" si="4"/>
        <v>6</v>
      </c>
      <c r="J13" s="6">
        <f t="shared" si="4"/>
        <v>1</v>
      </c>
      <c r="K13" s="6">
        <f t="shared" si="4"/>
        <v>5</v>
      </c>
      <c r="L13" s="6">
        <f t="shared" si="4"/>
        <v>4</v>
      </c>
      <c r="M13" s="6">
        <f t="shared" si="4"/>
        <v>4</v>
      </c>
      <c r="N13" s="6">
        <f t="shared" si="4"/>
        <v>3</v>
      </c>
      <c r="O13" s="6">
        <f t="shared" si="4"/>
        <v>4</v>
      </c>
      <c r="P13" s="6">
        <f t="shared" si="4"/>
        <v>6</v>
      </c>
      <c r="Q13" s="6">
        <f t="shared" si="4"/>
        <v>6</v>
      </c>
      <c r="R13" s="6" t="str">
        <f t="shared" si="4"/>
        <v/>
      </c>
      <c r="S13" s="6">
        <f t="shared" si="4"/>
        <v>3</v>
      </c>
      <c r="T13" s="6" t="str">
        <f t="shared" si="4"/>
        <v/>
      </c>
      <c r="U13" s="6">
        <f t="shared" si="4"/>
        <v>4</v>
      </c>
      <c r="V13" s="6" t="str">
        <f t="shared" si="4"/>
        <v/>
      </c>
      <c r="W13" s="6" t="str">
        <f t="shared" si="4"/>
        <v/>
      </c>
      <c r="X13" s="6" t="str">
        <f t="shared" si="4"/>
        <v/>
      </c>
      <c r="Y13" s="6">
        <f t="shared" si="4"/>
        <v>4</v>
      </c>
      <c r="Z13" s="6">
        <f t="shared" si="4"/>
        <v>1</v>
      </c>
      <c r="AA13" s="6">
        <f t="shared" si="4"/>
        <v>3</v>
      </c>
      <c r="AB13" s="6">
        <f t="shared" si="4"/>
        <v>3</v>
      </c>
      <c r="AC13" s="6">
        <f t="shared" si="4"/>
        <v>3</v>
      </c>
      <c r="AD13" s="6">
        <f t="shared" si="4"/>
        <v>3</v>
      </c>
      <c r="AE13" s="6">
        <f t="shared" si="4"/>
        <v>3</v>
      </c>
      <c r="AF13" s="6">
        <f t="shared" si="4"/>
        <v>3</v>
      </c>
      <c r="AG13" s="6">
        <f t="shared" si="4"/>
        <v>3</v>
      </c>
      <c r="AH13" s="6" t="str">
        <f t="shared" si="4"/>
        <v/>
      </c>
      <c r="AI13" s="6" t="str">
        <f t="shared" si="4"/>
        <v/>
      </c>
      <c r="AJ13" s="6" t="str">
        <f t="shared" si="4"/>
        <v/>
      </c>
      <c r="AK13" s="8" t="s">
        <v>0</v>
      </c>
      <c r="AL13" s="8">
        <f>SUM(G13:AK13)</f>
        <v>75</v>
      </c>
    </row>
    <row r="14" spans="1:38">
      <c r="A14" s="19"/>
      <c r="B14" s="6" t="s">
        <v>26</v>
      </c>
      <c r="C14" s="23">
        <f>COUNTIF($C$3:$C$11,"III")</f>
        <v>2</v>
      </c>
      <c r="D14" s="19"/>
      <c r="E14" s="20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8"/>
      <c r="AL14" s="8"/>
    </row>
    <row r="15" spans="1:38">
      <c r="AK15" s="9" t="s">
        <v>1</v>
      </c>
      <c r="AL15" s="10">
        <f>(AL13)/COUNT(G13:AJ13)</f>
        <v>3.5714285714285716</v>
      </c>
    </row>
    <row r="16" spans="1:38">
      <c r="AK16" s="11" t="s">
        <v>2</v>
      </c>
      <c r="AL16" s="11"/>
    </row>
    <row r="17" spans="37:38">
      <c r="AK17" s="11">
        <v>1</v>
      </c>
      <c r="AL17" s="11">
        <f>COUNTIF($G$13:$AJ$13,AK17)</f>
        <v>2</v>
      </c>
    </row>
    <row r="18" spans="37:38">
      <c r="AK18" s="11">
        <v>2</v>
      </c>
      <c r="AL18" s="11">
        <f t="shared" ref="AL18:AL22" si="5">COUNTIF($G$13:$AJ$13,AK18)</f>
        <v>0</v>
      </c>
    </row>
    <row r="19" spans="37:38">
      <c r="AK19" s="11">
        <v>3</v>
      </c>
      <c r="AL19" s="11">
        <f t="shared" si="5"/>
        <v>10</v>
      </c>
    </row>
    <row r="20" spans="37:38">
      <c r="AK20" s="11">
        <v>4</v>
      </c>
      <c r="AL20" s="11">
        <f t="shared" si="5"/>
        <v>5</v>
      </c>
    </row>
    <row r="21" spans="37:38">
      <c r="AK21" s="11">
        <v>5</v>
      </c>
      <c r="AL21" s="11">
        <f t="shared" si="5"/>
        <v>1</v>
      </c>
    </row>
    <row r="22" spans="37:38">
      <c r="AK22" s="11">
        <v>6</v>
      </c>
      <c r="AL22" s="11">
        <f t="shared" si="5"/>
        <v>3</v>
      </c>
    </row>
  </sheetData>
  <sheetProtection selectLockedCells="1"/>
  <pageMargins left="0.7" right="0.7" top="0.78740157499999996" bottom="0.78740157499999996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22"/>
  <sheetViews>
    <sheetView workbookViewId="0">
      <selection activeCell="G13" sqref="G13:AJ13"/>
    </sheetView>
  </sheetViews>
  <sheetFormatPr baseColWidth="10" defaultColWidth="12" defaultRowHeight="12.75"/>
  <cols>
    <col min="1" max="1" width="5" style="1" customWidth="1"/>
    <col min="2" max="2" width="30" style="1" customWidth="1"/>
    <col min="3" max="3" width="3.6640625" style="1" customWidth="1"/>
    <col min="4" max="4" width="7" style="1" customWidth="1"/>
    <col min="5" max="5" width="6.5" style="1" customWidth="1"/>
    <col min="6" max="6" width="7.1640625" style="1" customWidth="1"/>
    <col min="7" max="36" width="4.5" style="1" customWidth="1"/>
    <col min="37" max="37" width="10.6640625" style="1" customWidth="1"/>
    <col min="38" max="38" width="7.33203125" style="1" customWidth="1"/>
    <col min="39" max="16384" width="12" style="1"/>
  </cols>
  <sheetData>
    <row r="1" spans="1:38">
      <c r="B1" s="1" t="str">
        <f>M_a1!B1</f>
        <v>Klasse</v>
      </c>
    </row>
    <row r="2" spans="1:38" ht="15">
      <c r="A2" s="1" t="s">
        <v>3</v>
      </c>
      <c r="B2" s="13" t="str">
        <f>M_a1!B2</f>
        <v>LSE Mathematik</v>
      </c>
      <c r="C2" s="21" t="s">
        <v>23</v>
      </c>
      <c r="D2" s="16" t="s">
        <v>6</v>
      </c>
      <c r="E2" s="16" t="s">
        <v>4</v>
      </c>
      <c r="F2" s="16" t="s">
        <v>5</v>
      </c>
      <c r="G2" s="1">
        <v>1</v>
      </c>
      <c r="H2" s="1">
        <v>2</v>
      </c>
      <c r="I2" s="1">
        <v>3</v>
      </c>
      <c r="J2" s="1">
        <v>4</v>
      </c>
      <c r="K2" s="1">
        <v>5</v>
      </c>
      <c r="L2" s="1">
        <v>6</v>
      </c>
      <c r="M2" s="1">
        <v>7</v>
      </c>
      <c r="N2" s="1">
        <v>8</v>
      </c>
      <c r="O2" s="1">
        <v>9</v>
      </c>
      <c r="P2" s="1">
        <v>10</v>
      </c>
      <c r="Q2" s="1">
        <v>11</v>
      </c>
      <c r="R2" s="1">
        <v>12</v>
      </c>
      <c r="S2" s="1">
        <v>13</v>
      </c>
      <c r="T2" s="1">
        <v>14</v>
      </c>
      <c r="U2" s="1">
        <v>15</v>
      </c>
      <c r="V2" s="1">
        <v>16</v>
      </c>
      <c r="W2" s="1">
        <v>17</v>
      </c>
      <c r="X2" s="1">
        <v>18</v>
      </c>
      <c r="Y2" s="1">
        <v>19</v>
      </c>
      <c r="Z2" s="1">
        <v>20</v>
      </c>
      <c r="AA2" s="1">
        <v>21</v>
      </c>
      <c r="AB2" s="1">
        <v>22</v>
      </c>
      <c r="AC2" s="1">
        <v>23</v>
      </c>
      <c r="AD2" s="1">
        <v>24</v>
      </c>
      <c r="AE2" s="1">
        <v>25</v>
      </c>
      <c r="AF2" s="1">
        <v>26</v>
      </c>
      <c r="AG2" s="1">
        <v>27</v>
      </c>
      <c r="AH2" s="1">
        <v>28</v>
      </c>
      <c r="AI2" s="1">
        <v>29</v>
      </c>
      <c r="AJ2" s="1">
        <v>30</v>
      </c>
    </row>
    <row r="3" spans="1:38">
      <c r="A3" s="2">
        <v>1</v>
      </c>
      <c r="B3" s="6" t="s">
        <v>30</v>
      </c>
      <c r="C3" s="22" t="s">
        <v>20</v>
      </c>
      <c r="D3" s="4" t="str">
        <f>IF(E3=0,"",IF(F3=0,"",F3/(E3*COUNT($G$13:$AJ$13))))</f>
        <v/>
      </c>
      <c r="E3" s="5">
        <v>3</v>
      </c>
      <c r="F3" s="18">
        <f>SUM(G3:AJ3)</f>
        <v>0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8">
      <c r="A4" s="2">
        <v>2</v>
      </c>
      <c r="B4" s="3" t="s">
        <v>31</v>
      </c>
      <c r="C4" s="22" t="s">
        <v>21</v>
      </c>
      <c r="D4" s="4" t="str">
        <f t="shared" ref="D4:D11" si="0">IF(E4=0,"",IF(F4=0,"",F4/(E4*COUNT($G$13:$AJ$13))))</f>
        <v/>
      </c>
      <c r="E4" s="5">
        <v>3</v>
      </c>
      <c r="F4" s="18">
        <f>SUM(G4:AK4)</f>
        <v>0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8">
      <c r="A5" s="2">
        <v>3</v>
      </c>
      <c r="B5" s="3" t="s">
        <v>32</v>
      </c>
      <c r="C5" s="22" t="s">
        <v>21</v>
      </c>
      <c r="D5" s="4" t="str">
        <f t="shared" si="0"/>
        <v/>
      </c>
      <c r="E5" s="5">
        <v>6</v>
      </c>
      <c r="F5" s="18">
        <f t="shared" ref="F5:F11" si="1">SUM(G5:AK5)</f>
        <v>0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8">
      <c r="A6" s="2">
        <v>4</v>
      </c>
      <c r="B6" s="3" t="s">
        <v>33</v>
      </c>
      <c r="C6" s="22" t="s">
        <v>22</v>
      </c>
      <c r="D6" s="4" t="str">
        <f t="shared" si="0"/>
        <v/>
      </c>
      <c r="E6" s="5">
        <v>6</v>
      </c>
      <c r="F6" s="18">
        <f t="shared" si="1"/>
        <v>0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8">
      <c r="A7" s="2">
        <v>5</v>
      </c>
      <c r="B7" s="3" t="s">
        <v>34</v>
      </c>
      <c r="C7" s="22" t="s">
        <v>22</v>
      </c>
      <c r="D7" s="4" t="str">
        <f t="shared" si="0"/>
        <v/>
      </c>
      <c r="E7" s="5">
        <v>3</v>
      </c>
      <c r="F7" s="18">
        <f t="shared" si="1"/>
        <v>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8">
      <c r="A8" s="2">
        <v>6</v>
      </c>
      <c r="B8" s="3" t="s">
        <v>7</v>
      </c>
      <c r="C8" s="22"/>
      <c r="D8" s="4" t="str">
        <f t="shared" si="0"/>
        <v/>
      </c>
      <c r="E8" s="5"/>
      <c r="F8" s="6">
        <f t="shared" si="1"/>
        <v>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8">
      <c r="A9" s="2">
        <v>7</v>
      </c>
      <c r="B9" s="3" t="s">
        <v>8</v>
      </c>
      <c r="C9" s="22"/>
      <c r="D9" s="4" t="str">
        <f t="shared" si="0"/>
        <v/>
      </c>
      <c r="E9" s="5"/>
      <c r="F9" s="6">
        <f t="shared" si="1"/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8">
      <c r="A10" s="2">
        <v>8</v>
      </c>
      <c r="B10" s="3" t="s">
        <v>9</v>
      </c>
      <c r="C10" s="22"/>
      <c r="D10" s="4" t="str">
        <f t="shared" si="0"/>
        <v/>
      </c>
      <c r="E10" s="5"/>
      <c r="F10" s="6">
        <f t="shared" si="1"/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8">
      <c r="A11" s="2">
        <v>9</v>
      </c>
      <c r="B11" s="3" t="s">
        <v>10</v>
      </c>
      <c r="C11" s="22"/>
      <c r="D11" s="4" t="str">
        <f t="shared" si="0"/>
        <v/>
      </c>
      <c r="E11" s="5"/>
      <c r="F11" s="6">
        <f t="shared" si="1"/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8">
      <c r="A12" s="6"/>
      <c r="B12" s="6" t="s">
        <v>24</v>
      </c>
      <c r="C12" s="23">
        <f>COUNTIF($C$3:$C$11,"I")</f>
        <v>1</v>
      </c>
      <c r="D12" s="6"/>
      <c r="E12" s="7">
        <f>IF(SUM(E3:E11)=0,"",SUM(E3:E11))</f>
        <v>21</v>
      </c>
      <c r="F12" s="6"/>
      <c r="G12" s="7" t="str">
        <f>IF(SUM(G3:G11)=0,"",SUM(G3:G11))</f>
        <v/>
      </c>
      <c r="H12" s="7" t="str">
        <f t="shared" ref="H12:AJ12" si="2">IF(SUM(H3:H11)=0,"",SUM(H3:H11))</f>
        <v/>
      </c>
      <c r="I12" s="7" t="str">
        <f t="shared" si="2"/>
        <v/>
      </c>
      <c r="J12" s="7" t="str">
        <f t="shared" si="2"/>
        <v/>
      </c>
      <c r="K12" s="7" t="str">
        <f t="shared" si="2"/>
        <v/>
      </c>
      <c r="L12" s="7" t="str">
        <f t="shared" si="2"/>
        <v/>
      </c>
      <c r="M12" s="7" t="str">
        <f t="shared" si="2"/>
        <v/>
      </c>
      <c r="N12" s="7" t="str">
        <f t="shared" si="2"/>
        <v/>
      </c>
      <c r="O12" s="7" t="str">
        <f t="shared" si="2"/>
        <v/>
      </c>
      <c r="P12" s="7" t="str">
        <f t="shared" si="2"/>
        <v/>
      </c>
      <c r="Q12" s="7" t="str">
        <f t="shared" si="2"/>
        <v/>
      </c>
      <c r="R12" s="7" t="str">
        <f t="shared" si="2"/>
        <v/>
      </c>
      <c r="S12" s="7" t="str">
        <f t="shared" si="2"/>
        <v/>
      </c>
      <c r="T12" s="7" t="str">
        <f t="shared" si="2"/>
        <v/>
      </c>
      <c r="U12" s="7" t="str">
        <f t="shared" si="2"/>
        <v/>
      </c>
      <c r="V12" s="7" t="str">
        <f t="shared" si="2"/>
        <v/>
      </c>
      <c r="W12" s="7" t="str">
        <f t="shared" si="2"/>
        <v/>
      </c>
      <c r="X12" s="7" t="str">
        <f t="shared" si="2"/>
        <v/>
      </c>
      <c r="Y12" s="7" t="str">
        <f t="shared" si="2"/>
        <v/>
      </c>
      <c r="Z12" s="7" t="str">
        <f t="shared" si="2"/>
        <v/>
      </c>
      <c r="AA12" s="7" t="str">
        <f t="shared" si="2"/>
        <v/>
      </c>
      <c r="AB12" s="7" t="str">
        <f t="shared" si="2"/>
        <v/>
      </c>
      <c r="AC12" s="7" t="str">
        <f t="shared" si="2"/>
        <v/>
      </c>
      <c r="AD12" s="7" t="str">
        <f t="shared" si="2"/>
        <v/>
      </c>
      <c r="AE12" s="7" t="str">
        <f t="shared" si="2"/>
        <v/>
      </c>
      <c r="AF12" s="7" t="str">
        <f t="shared" si="2"/>
        <v/>
      </c>
      <c r="AG12" s="7" t="str">
        <f t="shared" si="2"/>
        <v/>
      </c>
      <c r="AH12" s="7" t="str">
        <f t="shared" si="2"/>
        <v/>
      </c>
      <c r="AI12" s="7" t="str">
        <f t="shared" si="2"/>
        <v/>
      </c>
      <c r="AJ12" s="7" t="str">
        <f t="shared" si="2"/>
        <v/>
      </c>
      <c r="AK12" s="17"/>
    </row>
    <row r="13" spans="1:38">
      <c r="A13" s="6"/>
      <c r="B13" s="6" t="s">
        <v>25</v>
      </c>
      <c r="C13" s="23">
        <f>COUNTIF($C$3:$C$11,"II")</f>
        <v>2</v>
      </c>
      <c r="D13" s="6"/>
      <c r="E13" s="7"/>
      <c r="F13" s="6"/>
      <c r="G13" s="6" t="str">
        <f>IF(G12="","",IF(G12&lt;0.25*$E$12,6,IF(G12&lt;0.4*$E$12,5,IF(G12&lt;0.6*$E$12,4,IF(G12&lt;0.8*$E$12,3,IF(G12&lt;0.9*$E$12,2,IF(G12&gt;0.89*$E$12,1)))))))</f>
        <v/>
      </c>
      <c r="H13" s="6" t="str">
        <f t="shared" ref="H13:AJ13" si="3">IF(H12="","",IF(H12&lt;0.25*$E$12,6,IF(H12&lt;0.4*$E$12,5,IF(H12&lt;0.6*$E$12,4,IF(H12&lt;0.8*$E$12,3,IF(H12&lt;0.9*$E$12,2,IF(H12&gt;0.89*$E$12,1)))))))</f>
        <v/>
      </c>
      <c r="I13" s="6" t="str">
        <f t="shared" si="3"/>
        <v/>
      </c>
      <c r="J13" s="6" t="str">
        <f t="shared" si="3"/>
        <v/>
      </c>
      <c r="K13" s="6" t="str">
        <f t="shared" si="3"/>
        <v/>
      </c>
      <c r="L13" s="6" t="str">
        <f t="shared" si="3"/>
        <v/>
      </c>
      <c r="M13" s="6" t="str">
        <f t="shared" si="3"/>
        <v/>
      </c>
      <c r="N13" s="6" t="str">
        <f t="shared" si="3"/>
        <v/>
      </c>
      <c r="O13" s="6" t="str">
        <f t="shared" si="3"/>
        <v/>
      </c>
      <c r="P13" s="6" t="str">
        <f t="shared" si="3"/>
        <v/>
      </c>
      <c r="Q13" s="6" t="str">
        <f t="shared" si="3"/>
        <v/>
      </c>
      <c r="R13" s="6" t="str">
        <f t="shared" si="3"/>
        <v/>
      </c>
      <c r="S13" s="6" t="str">
        <f t="shared" si="3"/>
        <v/>
      </c>
      <c r="T13" s="6" t="str">
        <f t="shared" si="3"/>
        <v/>
      </c>
      <c r="U13" s="6" t="str">
        <f t="shared" si="3"/>
        <v/>
      </c>
      <c r="V13" s="6" t="str">
        <f t="shared" si="3"/>
        <v/>
      </c>
      <c r="W13" s="6" t="str">
        <f t="shared" si="3"/>
        <v/>
      </c>
      <c r="X13" s="6" t="str">
        <f t="shared" si="3"/>
        <v/>
      </c>
      <c r="Y13" s="6" t="str">
        <f t="shared" si="3"/>
        <v/>
      </c>
      <c r="Z13" s="6" t="str">
        <f t="shared" si="3"/>
        <v/>
      </c>
      <c r="AA13" s="6" t="str">
        <f t="shared" si="3"/>
        <v/>
      </c>
      <c r="AB13" s="6" t="str">
        <f t="shared" si="3"/>
        <v/>
      </c>
      <c r="AC13" s="6" t="str">
        <f t="shared" si="3"/>
        <v/>
      </c>
      <c r="AD13" s="6" t="str">
        <f t="shared" si="3"/>
        <v/>
      </c>
      <c r="AE13" s="6" t="str">
        <f t="shared" si="3"/>
        <v/>
      </c>
      <c r="AF13" s="6" t="str">
        <f t="shared" si="3"/>
        <v/>
      </c>
      <c r="AG13" s="6" t="str">
        <f t="shared" si="3"/>
        <v/>
      </c>
      <c r="AH13" s="6" t="str">
        <f t="shared" si="3"/>
        <v/>
      </c>
      <c r="AI13" s="6" t="str">
        <f t="shared" si="3"/>
        <v/>
      </c>
      <c r="AJ13" s="6" t="str">
        <f t="shared" si="3"/>
        <v/>
      </c>
      <c r="AK13" s="8" t="s">
        <v>0</v>
      </c>
      <c r="AL13" s="8">
        <f>SUM(G13:AK13)</f>
        <v>0</v>
      </c>
    </row>
    <row r="14" spans="1:38">
      <c r="A14" s="19"/>
      <c r="B14" s="6" t="s">
        <v>26</v>
      </c>
      <c r="C14" s="23">
        <f>COUNTIF($C$3:$C$11,"III")</f>
        <v>2</v>
      </c>
      <c r="D14" s="19"/>
      <c r="E14" s="20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8"/>
      <c r="AL14" s="8"/>
    </row>
    <row r="15" spans="1:38">
      <c r="AK15" s="9" t="s">
        <v>1</v>
      </c>
      <c r="AL15" s="10" t="e">
        <f>(AL13)/COUNT(G13:AJ13)</f>
        <v>#DIV/0!</v>
      </c>
    </row>
    <row r="16" spans="1:38">
      <c r="AK16" s="11" t="s">
        <v>2</v>
      </c>
      <c r="AL16" s="11"/>
    </row>
    <row r="17" spans="37:38">
      <c r="AK17" s="11">
        <v>1</v>
      </c>
      <c r="AL17" s="11">
        <f>COUNTIF($G$13:$AJ$13,AK17)</f>
        <v>0</v>
      </c>
    </row>
    <row r="18" spans="37:38">
      <c r="AK18" s="11">
        <v>2</v>
      </c>
      <c r="AL18" s="11">
        <f t="shared" ref="AL18:AL22" si="4">COUNTIF($G$13:$AJ$13,AK18)</f>
        <v>0</v>
      </c>
    </row>
    <row r="19" spans="37:38">
      <c r="AK19" s="11">
        <v>3</v>
      </c>
      <c r="AL19" s="11">
        <f t="shared" si="4"/>
        <v>0</v>
      </c>
    </row>
    <row r="20" spans="37:38">
      <c r="AK20" s="11">
        <v>4</v>
      </c>
      <c r="AL20" s="11">
        <f t="shared" si="4"/>
        <v>0</v>
      </c>
    </row>
    <row r="21" spans="37:38">
      <c r="AK21" s="11">
        <v>5</v>
      </c>
      <c r="AL21" s="11">
        <f t="shared" si="4"/>
        <v>0</v>
      </c>
    </row>
    <row r="22" spans="37:38">
      <c r="AK22" s="11">
        <v>6</v>
      </c>
      <c r="AL22" s="11">
        <f t="shared" si="4"/>
        <v>0</v>
      </c>
    </row>
  </sheetData>
  <sheetProtection selectLockedCells="1"/>
  <pageMargins left="0.7" right="0.7" top="0.78740157499999996" bottom="0.78740157499999996" header="0.3" footer="0.3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22"/>
  <sheetViews>
    <sheetView workbookViewId="0">
      <selection activeCell="G13" sqref="G13:AJ13"/>
    </sheetView>
  </sheetViews>
  <sheetFormatPr baseColWidth="10" defaultColWidth="12" defaultRowHeight="12.75"/>
  <cols>
    <col min="1" max="1" width="5" style="1" customWidth="1"/>
    <col min="2" max="2" width="30" style="1" customWidth="1"/>
    <col min="3" max="3" width="3.6640625" style="1" customWidth="1"/>
    <col min="4" max="4" width="7" style="1" customWidth="1"/>
    <col min="5" max="5" width="6.5" style="1" customWidth="1"/>
    <col min="6" max="6" width="7.1640625" style="1" customWidth="1"/>
    <col min="7" max="36" width="4.5" style="1" customWidth="1"/>
    <col min="37" max="37" width="10.6640625" style="1" customWidth="1"/>
    <col min="38" max="38" width="7.33203125" style="1" customWidth="1"/>
    <col min="39" max="16384" width="12" style="1"/>
  </cols>
  <sheetData>
    <row r="1" spans="1:38">
      <c r="B1" s="1" t="str">
        <f>M_a1!B1</f>
        <v>Klasse</v>
      </c>
    </row>
    <row r="2" spans="1:38" ht="15">
      <c r="A2" s="1" t="s">
        <v>3</v>
      </c>
      <c r="B2" s="13" t="str">
        <f>M_a1!B2</f>
        <v>LSE Mathematik</v>
      </c>
      <c r="C2" s="21" t="s">
        <v>23</v>
      </c>
      <c r="D2" s="16" t="s">
        <v>6</v>
      </c>
      <c r="E2" s="16" t="s">
        <v>4</v>
      </c>
      <c r="F2" s="16" t="s">
        <v>5</v>
      </c>
      <c r="G2" s="1">
        <v>1</v>
      </c>
      <c r="H2" s="1">
        <v>2</v>
      </c>
      <c r="I2" s="1">
        <v>3</v>
      </c>
      <c r="J2" s="1">
        <v>4</v>
      </c>
      <c r="K2" s="1">
        <v>5</v>
      </c>
      <c r="L2" s="1">
        <v>6</v>
      </c>
      <c r="M2" s="1">
        <v>7</v>
      </c>
      <c r="N2" s="1">
        <v>8</v>
      </c>
      <c r="O2" s="1">
        <v>9</v>
      </c>
      <c r="P2" s="1">
        <v>10</v>
      </c>
      <c r="Q2" s="1">
        <v>11</v>
      </c>
      <c r="R2" s="1">
        <v>12</v>
      </c>
      <c r="S2" s="1">
        <v>13</v>
      </c>
      <c r="T2" s="1">
        <v>14</v>
      </c>
      <c r="U2" s="1">
        <v>15</v>
      </c>
      <c r="V2" s="1">
        <v>16</v>
      </c>
      <c r="W2" s="1">
        <v>17</v>
      </c>
      <c r="X2" s="1">
        <v>18</v>
      </c>
      <c r="Y2" s="1">
        <v>19</v>
      </c>
      <c r="Z2" s="1">
        <v>20</v>
      </c>
      <c r="AA2" s="1">
        <v>21</v>
      </c>
      <c r="AB2" s="1">
        <v>22</v>
      </c>
      <c r="AC2" s="1">
        <v>23</v>
      </c>
      <c r="AD2" s="1">
        <v>24</v>
      </c>
      <c r="AE2" s="1">
        <v>25</v>
      </c>
      <c r="AF2" s="1">
        <v>26</v>
      </c>
      <c r="AG2" s="1">
        <v>27</v>
      </c>
      <c r="AH2" s="1">
        <v>28</v>
      </c>
      <c r="AI2" s="1">
        <v>29</v>
      </c>
      <c r="AJ2" s="1">
        <v>30</v>
      </c>
    </row>
    <row r="3" spans="1:38">
      <c r="A3" s="2">
        <v>1</v>
      </c>
      <c r="B3" s="6" t="s">
        <v>30</v>
      </c>
      <c r="C3" s="22" t="s">
        <v>20</v>
      </c>
      <c r="D3" s="4">
        <f>IF(E3=0,"",IF(F3=0,"",F3/(E3*COUNT($G$13:$AJ$13))))</f>
        <v>0.69047619047619047</v>
      </c>
      <c r="E3" s="5">
        <v>3</v>
      </c>
      <c r="F3" s="18">
        <f>SUM(G3:AJ3)</f>
        <v>43.5</v>
      </c>
      <c r="G3" s="3"/>
      <c r="H3" s="3">
        <v>2</v>
      </c>
      <c r="I3" s="3">
        <v>3</v>
      </c>
      <c r="J3" s="3">
        <v>3</v>
      </c>
      <c r="K3" s="3">
        <v>0</v>
      </c>
      <c r="L3" s="3">
        <v>2</v>
      </c>
      <c r="M3" s="3">
        <v>1.5</v>
      </c>
      <c r="N3" s="3">
        <v>2</v>
      </c>
      <c r="O3" s="3">
        <v>1</v>
      </c>
      <c r="P3" s="3">
        <v>1</v>
      </c>
      <c r="Q3" s="3">
        <v>1</v>
      </c>
      <c r="R3" s="3"/>
      <c r="S3" s="3">
        <v>3</v>
      </c>
      <c r="T3" s="3"/>
      <c r="U3" s="3">
        <v>2</v>
      </c>
      <c r="V3" s="3"/>
      <c r="W3" s="3"/>
      <c r="X3" s="3"/>
      <c r="Y3" s="3">
        <v>1</v>
      </c>
      <c r="Z3" s="3">
        <v>3</v>
      </c>
      <c r="AA3" s="3">
        <v>2</v>
      </c>
      <c r="AB3" s="3">
        <v>2</v>
      </c>
      <c r="AC3" s="3">
        <v>3</v>
      </c>
      <c r="AD3" s="3">
        <v>2</v>
      </c>
      <c r="AE3" s="3">
        <v>3</v>
      </c>
      <c r="AF3" s="3">
        <v>3</v>
      </c>
      <c r="AG3" s="3">
        <v>3</v>
      </c>
      <c r="AH3" s="3"/>
      <c r="AI3" s="3"/>
      <c r="AJ3" s="3"/>
    </row>
    <row r="4" spans="1:38">
      <c r="A4" s="2">
        <v>2</v>
      </c>
      <c r="B4" s="3" t="s">
        <v>31</v>
      </c>
      <c r="C4" s="22" t="s">
        <v>21</v>
      </c>
      <c r="D4" s="4">
        <f t="shared" ref="D4:D11" si="0">IF(E4=0,"",IF(F4=0,"",F4/(E4*COUNT($G$13:$AJ$13))))</f>
        <v>0.61111111111111116</v>
      </c>
      <c r="E4" s="5">
        <v>3</v>
      </c>
      <c r="F4" s="18">
        <f>SUM(G4:AK4)</f>
        <v>38.5</v>
      </c>
      <c r="G4" s="3"/>
      <c r="H4" s="3">
        <v>2</v>
      </c>
      <c r="I4" s="3">
        <v>2.5</v>
      </c>
      <c r="J4" s="3">
        <v>2.5</v>
      </c>
      <c r="K4" s="3">
        <v>1.5</v>
      </c>
      <c r="L4" s="3">
        <v>2</v>
      </c>
      <c r="M4" s="3">
        <v>2</v>
      </c>
      <c r="N4" s="3">
        <v>2.5</v>
      </c>
      <c r="O4" s="3">
        <v>1</v>
      </c>
      <c r="P4" s="3">
        <v>0</v>
      </c>
      <c r="Q4" s="3">
        <v>0</v>
      </c>
      <c r="R4" s="3"/>
      <c r="S4" s="3">
        <v>3</v>
      </c>
      <c r="T4" s="3"/>
      <c r="U4" s="3">
        <v>2</v>
      </c>
      <c r="V4" s="3"/>
      <c r="W4" s="3"/>
      <c r="X4" s="3"/>
      <c r="Y4" s="3">
        <v>0</v>
      </c>
      <c r="Z4" s="3">
        <v>2</v>
      </c>
      <c r="AA4" s="3">
        <v>3</v>
      </c>
      <c r="AB4" s="3">
        <v>2</v>
      </c>
      <c r="AC4" s="3">
        <v>3</v>
      </c>
      <c r="AD4" s="3">
        <v>1.5</v>
      </c>
      <c r="AE4" s="3">
        <v>2.5</v>
      </c>
      <c r="AF4" s="3">
        <v>2</v>
      </c>
      <c r="AG4" s="3">
        <v>1.5</v>
      </c>
      <c r="AH4" s="3"/>
      <c r="AI4" s="3"/>
      <c r="AJ4" s="3"/>
    </row>
    <row r="5" spans="1:38">
      <c r="A5" s="2">
        <v>3</v>
      </c>
      <c r="B5" s="3" t="s">
        <v>32</v>
      </c>
      <c r="C5" s="22" t="s">
        <v>21</v>
      </c>
      <c r="D5" s="4">
        <f t="shared" si="0"/>
        <v>0.61111111111111116</v>
      </c>
      <c r="E5" s="5">
        <v>6</v>
      </c>
      <c r="F5" s="18">
        <f t="shared" ref="F5:F11" si="1">SUM(G5:AK5)</f>
        <v>77</v>
      </c>
      <c r="G5" s="3"/>
      <c r="H5" s="3">
        <v>3</v>
      </c>
      <c r="I5" s="3">
        <v>4</v>
      </c>
      <c r="J5" s="3">
        <v>6</v>
      </c>
      <c r="K5" s="3">
        <v>3</v>
      </c>
      <c r="L5" s="3">
        <v>5</v>
      </c>
      <c r="M5" s="3">
        <v>3</v>
      </c>
      <c r="N5" s="3">
        <v>3</v>
      </c>
      <c r="O5" s="3">
        <v>4</v>
      </c>
      <c r="P5" s="3">
        <v>1</v>
      </c>
      <c r="Q5" s="3">
        <v>0</v>
      </c>
      <c r="R5" s="3"/>
      <c r="S5" s="3">
        <v>4</v>
      </c>
      <c r="T5" s="3"/>
      <c r="U5" s="3">
        <v>2</v>
      </c>
      <c r="V5" s="3"/>
      <c r="W5" s="3"/>
      <c r="X5" s="3"/>
      <c r="Y5" s="3">
        <v>3</v>
      </c>
      <c r="Z5" s="3">
        <v>6</v>
      </c>
      <c r="AA5" s="3">
        <v>4</v>
      </c>
      <c r="AB5" s="3">
        <v>3</v>
      </c>
      <c r="AC5" s="3">
        <v>1</v>
      </c>
      <c r="AD5" s="3">
        <v>6</v>
      </c>
      <c r="AE5" s="3">
        <v>6</v>
      </c>
      <c r="AF5" s="3">
        <v>6</v>
      </c>
      <c r="AG5" s="3">
        <v>4</v>
      </c>
      <c r="AH5" s="3"/>
      <c r="AI5" s="3"/>
      <c r="AJ5" s="3"/>
    </row>
    <row r="6" spans="1:38">
      <c r="A6" s="2">
        <v>4</v>
      </c>
      <c r="B6" s="3" t="s">
        <v>33</v>
      </c>
      <c r="C6" s="22" t="s">
        <v>22</v>
      </c>
      <c r="D6" s="4">
        <f t="shared" si="0"/>
        <v>0.51587301587301593</v>
      </c>
      <c r="E6" s="5">
        <v>6</v>
      </c>
      <c r="F6" s="18">
        <f t="shared" si="1"/>
        <v>65</v>
      </c>
      <c r="G6" s="3"/>
      <c r="H6" s="3">
        <v>4</v>
      </c>
      <c r="I6" s="3">
        <v>4</v>
      </c>
      <c r="J6" s="3">
        <v>6</v>
      </c>
      <c r="K6" s="3">
        <v>0</v>
      </c>
      <c r="L6" s="3">
        <v>0</v>
      </c>
      <c r="M6" s="3">
        <v>0</v>
      </c>
      <c r="N6" s="3">
        <v>4</v>
      </c>
      <c r="O6" s="3">
        <v>4</v>
      </c>
      <c r="P6" s="3">
        <v>0</v>
      </c>
      <c r="Q6" s="3">
        <v>2</v>
      </c>
      <c r="R6" s="3"/>
      <c r="S6" s="3">
        <v>4</v>
      </c>
      <c r="T6" s="3"/>
      <c r="U6" s="3">
        <v>2</v>
      </c>
      <c r="V6" s="3"/>
      <c r="W6" s="3"/>
      <c r="X6" s="3"/>
      <c r="Y6" s="3">
        <v>2</v>
      </c>
      <c r="Z6" s="3">
        <v>6</v>
      </c>
      <c r="AA6" s="3">
        <v>4</v>
      </c>
      <c r="AB6" s="3">
        <v>6</v>
      </c>
      <c r="AC6" s="3">
        <v>6</v>
      </c>
      <c r="AD6" s="3">
        <v>4</v>
      </c>
      <c r="AE6" s="3">
        <v>2</v>
      </c>
      <c r="AF6" s="3">
        <v>2</v>
      </c>
      <c r="AG6" s="3">
        <v>3</v>
      </c>
      <c r="AH6" s="3"/>
      <c r="AI6" s="3"/>
      <c r="AJ6" s="3"/>
    </row>
    <row r="7" spans="1:38">
      <c r="A7" s="2">
        <v>5</v>
      </c>
      <c r="B7" s="3" t="s">
        <v>34</v>
      </c>
      <c r="C7" s="22" t="s">
        <v>22</v>
      </c>
      <c r="D7" s="4">
        <f t="shared" si="0"/>
        <v>0.82539682539682535</v>
      </c>
      <c r="E7" s="5">
        <v>3</v>
      </c>
      <c r="F7" s="18">
        <f t="shared" si="1"/>
        <v>52</v>
      </c>
      <c r="G7" s="3"/>
      <c r="H7" s="3">
        <v>3</v>
      </c>
      <c r="I7" s="3">
        <v>2</v>
      </c>
      <c r="J7" s="3">
        <v>3</v>
      </c>
      <c r="K7" s="3">
        <v>1</v>
      </c>
      <c r="L7" s="3">
        <v>3</v>
      </c>
      <c r="M7" s="3">
        <v>2</v>
      </c>
      <c r="N7" s="3">
        <v>3</v>
      </c>
      <c r="O7" s="3">
        <v>2</v>
      </c>
      <c r="P7" s="3">
        <v>3</v>
      </c>
      <c r="Q7" s="3">
        <v>0</v>
      </c>
      <c r="R7" s="3"/>
      <c r="S7" s="3">
        <v>2</v>
      </c>
      <c r="T7" s="3"/>
      <c r="U7" s="3">
        <v>3</v>
      </c>
      <c r="V7" s="3"/>
      <c r="W7" s="3"/>
      <c r="X7" s="3"/>
      <c r="Y7" s="3">
        <v>3</v>
      </c>
      <c r="Z7" s="3">
        <v>3</v>
      </c>
      <c r="AA7" s="3">
        <v>3</v>
      </c>
      <c r="AB7" s="3">
        <v>3</v>
      </c>
      <c r="AC7" s="3">
        <v>2</v>
      </c>
      <c r="AD7" s="3">
        <v>3</v>
      </c>
      <c r="AE7" s="3">
        <v>2</v>
      </c>
      <c r="AF7" s="3">
        <v>3</v>
      </c>
      <c r="AG7" s="3">
        <v>3</v>
      </c>
      <c r="AH7" s="3"/>
      <c r="AI7" s="3"/>
      <c r="AJ7" s="3"/>
    </row>
    <row r="8" spans="1:38">
      <c r="A8" s="2">
        <v>6</v>
      </c>
      <c r="B8" s="3" t="s">
        <v>7</v>
      </c>
      <c r="C8" s="22"/>
      <c r="D8" s="4" t="str">
        <f t="shared" si="0"/>
        <v/>
      </c>
      <c r="E8" s="5"/>
      <c r="F8" s="6">
        <f t="shared" si="1"/>
        <v>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8">
      <c r="A9" s="2">
        <v>7</v>
      </c>
      <c r="B9" s="3" t="s">
        <v>8</v>
      </c>
      <c r="C9" s="22"/>
      <c r="D9" s="4" t="str">
        <f t="shared" si="0"/>
        <v/>
      </c>
      <c r="E9" s="5"/>
      <c r="F9" s="6">
        <f t="shared" si="1"/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8">
      <c r="A10" s="2">
        <v>8</v>
      </c>
      <c r="B10" s="3" t="s">
        <v>9</v>
      </c>
      <c r="C10" s="22"/>
      <c r="D10" s="4" t="str">
        <f t="shared" si="0"/>
        <v/>
      </c>
      <c r="E10" s="5"/>
      <c r="F10" s="6">
        <f t="shared" si="1"/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8">
      <c r="A11" s="2">
        <v>9</v>
      </c>
      <c r="B11" s="3" t="s">
        <v>10</v>
      </c>
      <c r="C11" s="22"/>
      <c r="D11" s="4" t="str">
        <f t="shared" si="0"/>
        <v/>
      </c>
      <c r="E11" s="5"/>
      <c r="F11" s="6">
        <f t="shared" si="1"/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8">
      <c r="A12" s="6"/>
      <c r="B12" s="6" t="s">
        <v>24</v>
      </c>
      <c r="C12" s="23">
        <f>COUNTIF($C$3:$C$11,"I")</f>
        <v>1</v>
      </c>
      <c r="D12" s="6"/>
      <c r="E12" s="7">
        <f>IF(SUM(E3:E11)=0,"",SUM(E3:E11))</f>
        <v>21</v>
      </c>
      <c r="F12" s="6"/>
      <c r="G12" s="7" t="str">
        <f>IF(SUM(G3:G11)=0,"",SUM(G3:G11))</f>
        <v/>
      </c>
      <c r="H12" s="7">
        <f t="shared" ref="H12:AJ12" si="2">IF(SUM(H3:H11)=0,"",SUM(H3:H11))</f>
        <v>14</v>
      </c>
      <c r="I12" s="7">
        <f t="shared" si="2"/>
        <v>15.5</v>
      </c>
      <c r="J12" s="7">
        <f t="shared" si="2"/>
        <v>20.5</v>
      </c>
      <c r="K12" s="7">
        <f t="shared" si="2"/>
        <v>5.5</v>
      </c>
      <c r="L12" s="7">
        <f t="shared" si="2"/>
        <v>12</v>
      </c>
      <c r="M12" s="7">
        <f t="shared" si="2"/>
        <v>8.5</v>
      </c>
      <c r="N12" s="7">
        <f t="shared" si="2"/>
        <v>14.5</v>
      </c>
      <c r="O12" s="7">
        <f t="shared" si="2"/>
        <v>12</v>
      </c>
      <c r="P12" s="7">
        <f t="shared" si="2"/>
        <v>5</v>
      </c>
      <c r="Q12" s="7">
        <f t="shared" si="2"/>
        <v>3</v>
      </c>
      <c r="R12" s="7" t="str">
        <f t="shared" si="2"/>
        <v/>
      </c>
      <c r="S12" s="7">
        <f t="shared" si="2"/>
        <v>16</v>
      </c>
      <c r="T12" s="7" t="str">
        <f t="shared" si="2"/>
        <v/>
      </c>
      <c r="U12" s="7">
        <f t="shared" si="2"/>
        <v>11</v>
      </c>
      <c r="V12" s="7" t="str">
        <f t="shared" si="2"/>
        <v/>
      </c>
      <c r="W12" s="7" t="str">
        <f t="shared" si="2"/>
        <v/>
      </c>
      <c r="X12" s="7" t="str">
        <f t="shared" si="2"/>
        <v/>
      </c>
      <c r="Y12" s="7">
        <f t="shared" si="2"/>
        <v>9</v>
      </c>
      <c r="Z12" s="7">
        <f t="shared" si="2"/>
        <v>20</v>
      </c>
      <c r="AA12" s="7">
        <f t="shared" si="2"/>
        <v>16</v>
      </c>
      <c r="AB12" s="7">
        <f t="shared" si="2"/>
        <v>16</v>
      </c>
      <c r="AC12" s="7">
        <f t="shared" si="2"/>
        <v>15</v>
      </c>
      <c r="AD12" s="7">
        <f t="shared" si="2"/>
        <v>16.5</v>
      </c>
      <c r="AE12" s="7">
        <f t="shared" si="2"/>
        <v>15.5</v>
      </c>
      <c r="AF12" s="7">
        <f t="shared" si="2"/>
        <v>16</v>
      </c>
      <c r="AG12" s="7">
        <f t="shared" si="2"/>
        <v>14.5</v>
      </c>
      <c r="AH12" s="7" t="str">
        <f t="shared" si="2"/>
        <v/>
      </c>
      <c r="AI12" s="7" t="str">
        <f t="shared" si="2"/>
        <v/>
      </c>
      <c r="AJ12" s="7" t="str">
        <f t="shared" si="2"/>
        <v/>
      </c>
      <c r="AK12" s="17"/>
    </row>
    <row r="13" spans="1:38">
      <c r="A13" s="6"/>
      <c r="B13" s="6" t="s">
        <v>25</v>
      </c>
      <c r="C13" s="23">
        <f>COUNTIF($C$3:$C$11,"II")</f>
        <v>2</v>
      </c>
      <c r="D13" s="6"/>
      <c r="E13" s="7"/>
      <c r="F13" s="6"/>
      <c r="G13" s="6" t="str">
        <f>IF(G12="","",IF(G12&lt;0.25*$E$12,6,IF(G12&lt;0.4*$E$12,5,IF(G12&lt;0.6*$E$12,4,IF(G12&lt;0.8*$E$12,3,IF(G12&lt;0.9*$E$12,2,IF(G12&gt;0.89*$E$12,1)))))))</f>
        <v/>
      </c>
      <c r="H13" s="6">
        <f t="shared" ref="H13:AJ13" si="3">IF(H12="","",IF(H12&lt;0.25*$E$12,6,IF(H12&lt;0.4*$E$12,5,IF(H12&lt;0.6*$E$12,4,IF(H12&lt;0.8*$E$12,3,IF(H12&lt;0.9*$E$12,2,IF(H12&gt;0.89*$E$12,1)))))))</f>
        <v>3</v>
      </c>
      <c r="I13" s="6">
        <f t="shared" si="3"/>
        <v>3</v>
      </c>
      <c r="J13" s="6">
        <f t="shared" si="3"/>
        <v>1</v>
      </c>
      <c r="K13" s="6">
        <f t="shared" si="3"/>
        <v>5</v>
      </c>
      <c r="L13" s="6">
        <f t="shared" si="3"/>
        <v>4</v>
      </c>
      <c r="M13" s="6">
        <f t="shared" si="3"/>
        <v>4</v>
      </c>
      <c r="N13" s="6">
        <f t="shared" si="3"/>
        <v>3</v>
      </c>
      <c r="O13" s="6">
        <f t="shared" si="3"/>
        <v>4</v>
      </c>
      <c r="P13" s="6">
        <f t="shared" si="3"/>
        <v>6</v>
      </c>
      <c r="Q13" s="6">
        <f t="shared" si="3"/>
        <v>6</v>
      </c>
      <c r="R13" s="6" t="str">
        <f t="shared" si="3"/>
        <v/>
      </c>
      <c r="S13" s="6">
        <f t="shared" si="3"/>
        <v>3</v>
      </c>
      <c r="T13" s="6" t="str">
        <f t="shared" si="3"/>
        <v/>
      </c>
      <c r="U13" s="6">
        <f t="shared" si="3"/>
        <v>4</v>
      </c>
      <c r="V13" s="6" t="str">
        <f t="shared" si="3"/>
        <v/>
      </c>
      <c r="W13" s="6" t="str">
        <f t="shared" si="3"/>
        <v/>
      </c>
      <c r="X13" s="6" t="str">
        <f t="shared" si="3"/>
        <v/>
      </c>
      <c r="Y13" s="6">
        <f t="shared" si="3"/>
        <v>4</v>
      </c>
      <c r="Z13" s="6">
        <f t="shared" si="3"/>
        <v>1</v>
      </c>
      <c r="AA13" s="6">
        <f t="shared" si="3"/>
        <v>3</v>
      </c>
      <c r="AB13" s="6">
        <f t="shared" si="3"/>
        <v>3</v>
      </c>
      <c r="AC13" s="6">
        <f t="shared" si="3"/>
        <v>3</v>
      </c>
      <c r="AD13" s="6">
        <f t="shared" si="3"/>
        <v>3</v>
      </c>
      <c r="AE13" s="6">
        <f t="shared" si="3"/>
        <v>3</v>
      </c>
      <c r="AF13" s="6">
        <f t="shared" si="3"/>
        <v>3</v>
      </c>
      <c r="AG13" s="6">
        <f t="shared" si="3"/>
        <v>3</v>
      </c>
      <c r="AH13" s="6" t="str">
        <f t="shared" si="3"/>
        <v/>
      </c>
      <c r="AI13" s="6" t="str">
        <f t="shared" si="3"/>
        <v/>
      </c>
      <c r="AJ13" s="6" t="str">
        <f t="shared" si="3"/>
        <v/>
      </c>
      <c r="AK13" s="8" t="s">
        <v>0</v>
      </c>
      <c r="AL13" s="8">
        <f>SUM(G13:AK13)</f>
        <v>72</v>
      </c>
    </row>
    <row r="14" spans="1:38">
      <c r="A14" s="19"/>
      <c r="B14" s="6" t="s">
        <v>26</v>
      </c>
      <c r="C14" s="23">
        <f>COUNTIF($C$3:$C$11,"III")</f>
        <v>2</v>
      </c>
      <c r="D14" s="19"/>
      <c r="E14" s="20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8"/>
      <c r="AL14" s="8"/>
    </row>
    <row r="15" spans="1:38">
      <c r="AK15" s="9" t="s">
        <v>1</v>
      </c>
      <c r="AL15" s="10">
        <f>(AL13)/COUNT(G13:AJ13)</f>
        <v>3.4285714285714284</v>
      </c>
    </row>
    <row r="16" spans="1:38">
      <c r="AK16" s="11" t="s">
        <v>2</v>
      </c>
      <c r="AL16" s="11"/>
    </row>
    <row r="17" spans="37:38">
      <c r="AK17" s="11">
        <v>1</v>
      </c>
      <c r="AL17" s="11">
        <f>COUNTIF($G$13:$AJ$13,AK17)</f>
        <v>2</v>
      </c>
    </row>
    <row r="18" spans="37:38">
      <c r="AK18" s="11">
        <v>2</v>
      </c>
      <c r="AL18" s="11">
        <f t="shared" ref="AL18:AL22" si="4">COUNTIF($G$13:$AJ$13,AK18)</f>
        <v>0</v>
      </c>
    </row>
    <row r="19" spans="37:38">
      <c r="AK19" s="11">
        <v>3</v>
      </c>
      <c r="AL19" s="11">
        <f t="shared" si="4"/>
        <v>11</v>
      </c>
    </row>
    <row r="20" spans="37:38">
      <c r="AK20" s="11">
        <v>4</v>
      </c>
      <c r="AL20" s="11">
        <f t="shared" si="4"/>
        <v>5</v>
      </c>
    </row>
    <row r="21" spans="37:38">
      <c r="AK21" s="11">
        <v>5</v>
      </c>
      <c r="AL21" s="11">
        <f t="shared" si="4"/>
        <v>1</v>
      </c>
    </row>
    <row r="22" spans="37:38">
      <c r="AK22" s="11">
        <v>6</v>
      </c>
      <c r="AL22" s="11">
        <f t="shared" si="4"/>
        <v>2</v>
      </c>
    </row>
  </sheetData>
  <sheetProtection selectLockedCells="1"/>
  <pageMargins left="0.7" right="0.7" top="0.78740157499999996" bottom="0.78740157499999996" header="0.3" footer="0.3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22"/>
  <sheetViews>
    <sheetView workbookViewId="0">
      <selection activeCell="G13" sqref="G13:AJ13"/>
    </sheetView>
  </sheetViews>
  <sheetFormatPr baseColWidth="10" defaultColWidth="12" defaultRowHeight="12.75"/>
  <cols>
    <col min="1" max="1" width="5" style="1" customWidth="1"/>
    <col min="2" max="2" width="30" style="1" customWidth="1"/>
    <col min="3" max="3" width="3.6640625" style="1" customWidth="1"/>
    <col min="4" max="4" width="7" style="1" customWidth="1"/>
    <col min="5" max="5" width="6.5" style="1" customWidth="1"/>
    <col min="6" max="6" width="7.1640625" style="1" customWidth="1"/>
    <col min="7" max="36" width="4.5" style="1" customWidth="1"/>
    <col min="37" max="37" width="10.6640625" style="1" customWidth="1"/>
    <col min="38" max="38" width="7.33203125" style="1" customWidth="1"/>
    <col min="39" max="16384" width="12" style="1"/>
  </cols>
  <sheetData>
    <row r="1" spans="1:38">
      <c r="B1" s="1" t="str">
        <f>M_a1!B1</f>
        <v>Klasse</v>
      </c>
    </row>
    <row r="2" spans="1:38" ht="15">
      <c r="A2" s="1" t="s">
        <v>3</v>
      </c>
      <c r="B2" s="13" t="str">
        <f>M_a1!B2</f>
        <v>LSE Mathematik</v>
      </c>
      <c r="C2" s="21" t="s">
        <v>23</v>
      </c>
      <c r="D2" s="16" t="s">
        <v>6</v>
      </c>
      <c r="E2" s="16" t="s">
        <v>4</v>
      </c>
      <c r="F2" s="16" t="s">
        <v>5</v>
      </c>
      <c r="G2" s="1">
        <v>1</v>
      </c>
      <c r="H2" s="1">
        <v>2</v>
      </c>
      <c r="I2" s="1">
        <v>3</v>
      </c>
      <c r="J2" s="1">
        <v>4</v>
      </c>
      <c r="K2" s="1">
        <v>5</v>
      </c>
      <c r="L2" s="1">
        <v>6</v>
      </c>
      <c r="M2" s="1">
        <v>7</v>
      </c>
      <c r="N2" s="1">
        <v>8</v>
      </c>
      <c r="O2" s="1">
        <v>9</v>
      </c>
      <c r="P2" s="1">
        <v>10</v>
      </c>
      <c r="Q2" s="1">
        <v>11</v>
      </c>
      <c r="R2" s="1">
        <v>12</v>
      </c>
      <c r="S2" s="1">
        <v>13</v>
      </c>
      <c r="T2" s="1">
        <v>14</v>
      </c>
      <c r="U2" s="1">
        <v>15</v>
      </c>
      <c r="V2" s="1">
        <v>16</v>
      </c>
      <c r="W2" s="1">
        <v>17</v>
      </c>
      <c r="X2" s="1">
        <v>18</v>
      </c>
      <c r="Y2" s="1">
        <v>19</v>
      </c>
      <c r="Z2" s="1">
        <v>20</v>
      </c>
      <c r="AA2" s="1">
        <v>21</v>
      </c>
      <c r="AB2" s="1">
        <v>22</v>
      </c>
      <c r="AC2" s="1">
        <v>23</v>
      </c>
      <c r="AD2" s="1">
        <v>24</v>
      </c>
      <c r="AE2" s="1">
        <v>25</v>
      </c>
      <c r="AF2" s="1">
        <v>26</v>
      </c>
      <c r="AG2" s="1">
        <v>27</v>
      </c>
      <c r="AH2" s="1">
        <v>28</v>
      </c>
      <c r="AI2" s="1">
        <v>29</v>
      </c>
      <c r="AJ2" s="1">
        <v>30</v>
      </c>
    </row>
    <row r="3" spans="1:38">
      <c r="A3" s="2">
        <v>1</v>
      </c>
      <c r="B3" s="6" t="s">
        <v>30</v>
      </c>
      <c r="C3" s="22" t="s">
        <v>20</v>
      </c>
      <c r="D3" s="4">
        <f>IF(E3=0,"",IF(F3=0,"",F3/(E3*COUNT($G$13:$AJ$13))))</f>
        <v>0.69047619047619047</v>
      </c>
      <c r="E3" s="5">
        <v>3</v>
      </c>
      <c r="F3" s="18">
        <f>SUM(G3:AJ3)</f>
        <v>43.5</v>
      </c>
      <c r="G3" s="3"/>
      <c r="H3" s="3">
        <v>2</v>
      </c>
      <c r="I3" s="3">
        <v>3</v>
      </c>
      <c r="J3" s="3">
        <v>3</v>
      </c>
      <c r="K3" s="3">
        <v>0</v>
      </c>
      <c r="L3" s="3">
        <v>2</v>
      </c>
      <c r="M3" s="3">
        <v>1.5</v>
      </c>
      <c r="N3" s="3">
        <v>2</v>
      </c>
      <c r="O3" s="3">
        <v>1</v>
      </c>
      <c r="P3" s="3">
        <v>1</v>
      </c>
      <c r="Q3" s="3">
        <v>1</v>
      </c>
      <c r="R3" s="3"/>
      <c r="S3" s="3">
        <v>3</v>
      </c>
      <c r="T3" s="3"/>
      <c r="U3" s="3">
        <v>2</v>
      </c>
      <c r="V3" s="3"/>
      <c r="W3" s="3"/>
      <c r="X3" s="3"/>
      <c r="Y3" s="3">
        <v>1</v>
      </c>
      <c r="Z3" s="3">
        <v>3</v>
      </c>
      <c r="AA3" s="3">
        <v>2</v>
      </c>
      <c r="AB3" s="3">
        <v>2</v>
      </c>
      <c r="AC3" s="3">
        <v>3</v>
      </c>
      <c r="AD3" s="3">
        <v>2</v>
      </c>
      <c r="AE3" s="3">
        <v>3</v>
      </c>
      <c r="AF3" s="3">
        <v>3</v>
      </c>
      <c r="AG3" s="3">
        <v>3</v>
      </c>
      <c r="AH3" s="3"/>
      <c r="AI3" s="3"/>
      <c r="AJ3" s="3"/>
    </row>
    <row r="4" spans="1:38">
      <c r="A4" s="2">
        <v>2</v>
      </c>
      <c r="B4" s="3" t="s">
        <v>31</v>
      </c>
      <c r="C4" s="22" t="s">
        <v>21</v>
      </c>
      <c r="D4" s="4">
        <f t="shared" ref="D4:D11" si="0">IF(E4=0,"",IF(F4=0,"",F4/(E4*COUNT($G$13:$AJ$13))))</f>
        <v>0.61111111111111116</v>
      </c>
      <c r="E4" s="5">
        <v>3</v>
      </c>
      <c r="F4" s="18">
        <f>SUM(G4:AK4)</f>
        <v>38.5</v>
      </c>
      <c r="G4" s="3"/>
      <c r="H4" s="3">
        <v>2</v>
      </c>
      <c r="I4" s="3">
        <v>2.5</v>
      </c>
      <c r="J4" s="3">
        <v>2.5</v>
      </c>
      <c r="K4" s="3">
        <v>1.5</v>
      </c>
      <c r="L4" s="3">
        <v>2</v>
      </c>
      <c r="M4" s="3">
        <v>2</v>
      </c>
      <c r="N4" s="3">
        <v>2.5</v>
      </c>
      <c r="O4" s="3">
        <v>1</v>
      </c>
      <c r="P4" s="3">
        <v>0</v>
      </c>
      <c r="Q4" s="3">
        <v>0</v>
      </c>
      <c r="R4" s="3"/>
      <c r="S4" s="3">
        <v>3</v>
      </c>
      <c r="T4" s="3"/>
      <c r="U4" s="3">
        <v>2</v>
      </c>
      <c r="V4" s="3"/>
      <c r="W4" s="3"/>
      <c r="X4" s="3"/>
      <c r="Y4" s="3">
        <v>0</v>
      </c>
      <c r="Z4" s="3">
        <v>2</v>
      </c>
      <c r="AA4" s="3">
        <v>3</v>
      </c>
      <c r="AB4" s="3">
        <v>2</v>
      </c>
      <c r="AC4" s="3">
        <v>3</v>
      </c>
      <c r="AD4" s="3">
        <v>1.5</v>
      </c>
      <c r="AE4" s="3">
        <v>2.5</v>
      </c>
      <c r="AF4" s="3">
        <v>2</v>
      </c>
      <c r="AG4" s="3">
        <v>1.5</v>
      </c>
      <c r="AH4" s="3"/>
      <c r="AI4" s="3"/>
      <c r="AJ4" s="3"/>
    </row>
    <row r="5" spans="1:38">
      <c r="A5" s="2">
        <v>3</v>
      </c>
      <c r="B5" s="3" t="s">
        <v>32</v>
      </c>
      <c r="C5" s="22" t="s">
        <v>21</v>
      </c>
      <c r="D5" s="4">
        <f t="shared" si="0"/>
        <v>0.61111111111111116</v>
      </c>
      <c r="E5" s="5">
        <v>6</v>
      </c>
      <c r="F5" s="18">
        <f t="shared" ref="F5:F11" si="1">SUM(G5:AK5)</f>
        <v>77</v>
      </c>
      <c r="G5" s="3"/>
      <c r="H5" s="3">
        <v>3</v>
      </c>
      <c r="I5" s="3">
        <v>4</v>
      </c>
      <c r="J5" s="3">
        <v>6</v>
      </c>
      <c r="K5" s="3">
        <v>3</v>
      </c>
      <c r="L5" s="3">
        <v>5</v>
      </c>
      <c r="M5" s="3">
        <v>3</v>
      </c>
      <c r="N5" s="3">
        <v>3</v>
      </c>
      <c r="O5" s="3">
        <v>4</v>
      </c>
      <c r="P5" s="3">
        <v>1</v>
      </c>
      <c r="Q5" s="3">
        <v>0</v>
      </c>
      <c r="R5" s="3"/>
      <c r="S5" s="3">
        <v>4</v>
      </c>
      <c r="T5" s="3"/>
      <c r="U5" s="3">
        <v>2</v>
      </c>
      <c r="V5" s="3"/>
      <c r="W5" s="3"/>
      <c r="X5" s="3"/>
      <c r="Y5" s="3">
        <v>3</v>
      </c>
      <c r="Z5" s="3">
        <v>6</v>
      </c>
      <c r="AA5" s="3">
        <v>4</v>
      </c>
      <c r="AB5" s="3">
        <v>3</v>
      </c>
      <c r="AC5" s="3">
        <v>1</v>
      </c>
      <c r="AD5" s="3">
        <v>6</v>
      </c>
      <c r="AE5" s="3">
        <v>6</v>
      </c>
      <c r="AF5" s="3">
        <v>6</v>
      </c>
      <c r="AG5" s="3">
        <v>4</v>
      </c>
      <c r="AH5" s="3"/>
      <c r="AI5" s="3"/>
      <c r="AJ5" s="3"/>
    </row>
    <row r="6" spans="1:38">
      <c r="A6" s="2">
        <v>4</v>
      </c>
      <c r="B6" s="3" t="s">
        <v>33</v>
      </c>
      <c r="C6" s="22" t="s">
        <v>22</v>
      </c>
      <c r="D6" s="4">
        <f t="shared" si="0"/>
        <v>0.51587301587301593</v>
      </c>
      <c r="E6" s="5">
        <v>6</v>
      </c>
      <c r="F6" s="18">
        <f t="shared" si="1"/>
        <v>65</v>
      </c>
      <c r="G6" s="3"/>
      <c r="H6" s="3">
        <v>4</v>
      </c>
      <c r="I6" s="3">
        <v>4</v>
      </c>
      <c r="J6" s="3">
        <v>6</v>
      </c>
      <c r="K6" s="3">
        <v>0</v>
      </c>
      <c r="L6" s="3">
        <v>0</v>
      </c>
      <c r="M6" s="3">
        <v>0</v>
      </c>
      <c r="N6" s="3">
        <v>4</v>
      </c>
      <c r="O6" s="3">
        <v>4</v>
      </c>
      <c r="P6" s="3">
        <v>0</v>
      </c>
      <c r="Q6" s="3">
        <v>2</v>
      </c>
      <c r="R6" s="3"/>
      <c r="S6" s="3">
        <v>4</v>
      </c>
      <c r="T6" s="3"/>
      <c r="U6" s="3">
        <v>2</v>
      </c>
      <c r="V6" s="3"/>
      <c r="W6" s="3"/>
      <c r="X6" s="3"/>
      <c r="Y6" s="3">
        <v>2</v>
      </c>
      <c r="Z6" s="3">
        <v>6</v>
      </c>
      <c r="AA6" s="3">
        <v>4</v>
      </c>
      <c r="AB6" s="3">
        <v>6</v>
      </c>
      <c r="AC6" s="3">
        <v>6</v>
      </c>
      <c r="AD6" s="3">
        <v>4</v>
      </c>
      <c r="AE6" s="3">
        <v>2</v>
      </c>
      <c r="AF6" s="3">
        <v>2</v>
      </c>
      <c r="AG6" s="3">
        <v>3</v>
      </c>
      <c r="AH6" s="3"/>
      <c r="AI6" s="3"/>
      <c r="AJ6" s="3"/>
    </row>
    <row r="7" spans="1:38">
      <c r="A7" s="2">
        <v>5</v>
      </c>
      <c r="B7" s="3" t="s">
        <v>34</v>
      </c>
      <c r="C7" s="22" t="s">
        <v>22</v>
      </c>
      <c r="D7" s="4">
        <f t="shared" si="0"/>
        <v>0.82539682539682535</v>
      </c>
      <c r="E7" s="5">
        <v>3</v>
      </c>
      <c r="F7" s="18">
        <f t="shared" si="1"/>
        <v>52</v>
      </c>
      <c r="G7" s="3"/>
      <c r="H7" s="3">
        <v>3</v>
      </c>
      <c r="I7" s="3">
        <v>2</v>
      </c>
      <c r="J7" s="3">
        <v>3</v>
      </c>
      <c r="K7" s="3">
        <v>1</v>
      </c>
      <c r="L7" s="3">
        <v>3</v>
      </c>
      <c r="M7" s="3">
        <v>2</v>
      </c>
      <c r="N7" s="3">
        <v>3</v>
      </c>
      <c r="O7" s="3">
        <v>2</v>
      </c>
      <c r="P7" s="3">
        <v>3</v>
      </c>
      <c r="Q7" s="3">
        <v>0</v>
      </c>
      <c r="R7" s="3"/>
      <c r="S7" s="3">
        <v>2</v>
      </c>
      <c r="T7" s="3"/>
      <c r="U7" s="3">
        <v>3</v>
      </c>
      <c r="V7" s="3"/>
      <c r="W7" s="3"/>
      <c r="X7" s="3"/>
      <c r="Y7" s="3">
        <v>3</v>
      </c>
      <c r="Z7" s="3">
        <v>3</v>
      </c>
      <c r="AA7" s="3">
        <v>3</v>
      </c>
      <c r="AB7" s="3">
        <v>3</v>
      </c>
      <c r="AC7" s="3">
        <v>2</v>
      </c>
      <c r="AD7" s="3">
        <v>3</v>
      </c>
      <c r="AE7" s="3">
        <v>2</v>
      </c>
      <c r="AF7" s="3">
        <v>3</v>
      </c>
      <c r="AG7" s="3">
        <v>3</v>
      </c>
      <c r="AH7" s="3"/>
      <c r="AI7" s="3"/>
      <c r="AJ7" s="3"/>
    </row>
    <row r="8" spans="1:38">
      <c r="A8" s="2">
        <v>6</v>
      </c>
      <c r="B8" s="3" t="s">
        <v>7</v>
      </c>
      <c r="C8" s="22"/>
      <c r="D8" s="4" t="str">
        <f t="shared" si="0"/>
        <v/>
      </c>
      <c r="E8" s="5"/>
      <c r="F8" s="6">
        <f t="shared" si="1"/>
        <v>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8">
      <c r="A9" s="2">
        <v>7</v>
      </c>
      <c r="B9" s="3" t="s">
        <v>8</v>
      </c>
      <c r="C9" s="22"/>
      <c r="D9" s="4" t="str">
        <f t="shared" si="0"/>
        <v/>
      </c>
      <c r="E9" s="5"/>
      <c r="F9" s="6">
        <f t="shared" si="1"/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8">
      <c r="A10" s="2">
        <v>8</v>
      </c>
      <c r="B10" s="3" t="s">
        <v>9</v>
      </c>
      <c r="C10" s="22"/>
      <c r="D10" s="4" t="str">
        <f t="shared" si="0"/>
        <v/>
      </c>
      <c r="E10" s="5"/>
      <c r="F10" s="6">
        <f t="shared" si="1"/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8">
      <c r="A11" s="2">
        <v>9</v>
      </c>
      <c r="B11" s="3" t="s">
        <v>10</v>
      </c>
      <c r="C11" s="22"/>
      <c r="D11" s="4" t="str">
        <f t="shared" si="0"/>
        <v/>
      </c>
      <c r="E11" s="5"/>
      <c r="F11" s="6">
        <f t="shared" si="1"/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8">
      <c r="A12" s="6"/>
      <c r="B12" s="6" t="s">
        <v>24</v>
      </c>
      <c r="C12" s="23">
        <f>COUNTIF($C$3:$C$11,"I")</f>
        <v>1</v>
      </c>
      <c r="D12" s="6"/>
      <c r="E12" s="7">
        <f>IF(SUM(E3:E11)=0,"",SUM(E3:E11))</f>
        <v>21</v>
      </c>
      <c r="F12" s="6"/>
      <c r="G12" s="7" t="str">
        <f>IF(SUM(G3:G11)=0,"",SUM(G3:G11))</f>
        <v/>
      </c>
      <c r="H12" s="7">
        <f t="shared" ref="H12:AJ12" si="2">IF(SUM(H3:H11)=0,"",SUM(H3:H11))</f>
        <v>14</v>
      </c>
      <c r="I12" s="7">
        <f t="shared" si="2"/>
        <v>15.5</v>
      </c>
      <c r="J12" s="7">
        <f t="shared" si="2"/>
        <v>20.5</v>
      </c>
      <c r="K12" s="7">
        <f t="shared" si="2"/>
        <v>5.5</v>
      </c>
      <c r="L12" s="7">
        <f t="shared" si="2"/>
        <v>12</v>
      </c>
      <c r="M12" s="7">
        <f t="shared" si="2"/>
        <v>8.5</v>
      </c>
      <c r="N12" s="7">
        <f t="shared" si="2"/>
        <v>14.5</v>
      </c>
      <c r="O12" s="7">
        <f t="shared" si="2"/>
        <v>12</v>
      </c>
      <c r="P12" s="7">
        <f t="shared" si="2"/>
        <v>5</v>
      </c>
      <c r="Q12" s="7">
        <f t="shared" si="2"/>
        <v>3</v>
      </c>
      <c r="R12" s="7" t="str">
        <f t="shared" si="2"/>
        <v/>
      </c>
      <c r="S12" s="7">
        <f t="shared" si="2"/>
        <v>16</v>
      </c>
      <c r="T12" s="7" t="str">
        <f t="shared" si="2"/>
        <v/>
      </c>
      <c r="U12" s="7">
        <f t="shared" si="2"/>
        <v>11</v>
      </c>
      <c r="V12" s="7" t="str">
        <f t="shared" si="2"/>
        <v/>
      </c>
      <c r="W12" s="7" t="str">
        <f t="shared" si="2"/>
        <v/>
      </c>
      <c r="X12" s="7" t="str">
        <f t="shared" si="2"/>
        <v/>
      </c>
      <c r="Y12" s="7">
        <f t="shared" si="2"/>
        <v>9</v>
      </c>
      <c r="Z12" s="7">
        <f t="shared" si="2"/>
        <v>20</v>
      </c>
      <c r="AA12" s="7">
        <f t="shared" si="2"/>
        <v>16</v>
      </c>
      <c r="AB12" s="7">
        <f t="shared" si="2"/>
        <v>16</v>
      </c>
      <c r="AC12" s="7">
        <f t="shared" si="2"/>
        <v>15</v>
      </c>
      <c r="AD12" s="7">
        <f t="shared" si="2"/>
        <v>16.5</v>
      </c>
      <c r="AE12" s="7">
        <f t="shared" si="2"/>
        <v>15.5</v>
      </c>
      <c r="AF12" s="7">
        <f t="shared" si="2"/>
        <v>16</v>
      </c>
      <c r="AG12" s="7">
        <f t="shared" si="2"/>
        <v>14.5</v>
      </c>
      <c r="AH12" s="7" t="str">
        <f t="shared" si="2"/>
        <v/>
      </c>
      <c r="AI12" s="7" t="str">
        <f t="shared" si="2"/>
        <v/>
      </c>
      <c r="AJ12" s="7" t="str">
        <f t="shared" si="2"/>
        <v/>
      </c>
      <c r="AK12" s="17"/>
    </row>
    <row r="13" spans="1:38">
      <c r="A13" s="6"/>
      <c r="B13" s="6" t="s">
        <v>25</v>
      </c>
      <c r="C13" s="23">
        <f>COUNTIF($C$3:$C$11,"II")</f>
        <v>2</v>
      </c>
      <c r="D13" s="6"/>
      <c r="E13" s="7"/>
      <c r="F13" s="6"/>
      <c r="G13" s="6" t="str">
        <f>IF(G12="","",IF(G12&lt;0.25*$E$12,6,IF(G12&lt;0.4*$E$12,5,IF(G12&lt;0.6*$E$12,4,IF(G12&lt;0.8*$E$12,3,IF(G12&lt;0.9*$E$12,2,IF(G12&gt;0.89*$E$12,1)))))))</f>
        <v/>
      </c>
      <c r="H13" s="6">
        <f t="shared" ref="H13:AJ13" si="3">IF(H12="","",IF(H12&lt;0.25*$E$12,6,IF(H12&lt;0.4*$E$12,5,IF(H12&lt;0.6*$E$12,4,IF(H12&lt;0.8*$E$12,3,IF(H12&lt;0.9*$E$12,2,IF(H12&gt;0.89*$E$12,1)))))))</f>
        <v>3</v>
      </c>
      <c r="I13" s="6">
        <f t="shared" si="3"/>
        <v>3</v>
      </c>
      <c r="J13" s="6">
        <f t="shared" si="3"/>
        <v>1</v>
      </c>
      <c r="K13" s="6">
        <f t="shared" si="3"/>
        <v>5</v>
      </c>
      <c r="L13" s="6">
        <f t="shared" si="3"/>
        <v>4</v>
      </c>
      <c r="M13" s="6">
        <f t="shared" si="3"/>
        <v>4</v>
      </c>
      <c r="N13" s="6">
        <f t="shared" si="3"/>
        <v>3</v>
      </c>
      <c r="O13" s="6">
        <f t="shared" si="3"/>
        <v>4</v>
      </c>
      <c r="P13" s="6">
        <f t="shared" si="3"/>
        <v>6</v>
      </c>
      <c r="Q13" s="6">
        <f t="shared" si="3"/>
        <v>6</v>
      </c>
      <c r="R13" s="6" t="str">
        <f t="shared" si="3"/>
        <v/>
      </c>
      <c r="S13" s="6">
        <f t="shared" si="3"/>
        <v>3</v>
      </c>
      <c r="T13" s="6" t="str">
        <f t="shared" si="3"/>
        <v/>
      </c>
      <c r="U13" s="6">
        <f t="shared" si="3"/>
        <v>4</v>
      </c>
      <c r="V13" s="6" t="str">
        <f t="shared" si="3"/>
        <v/>
      </c>
      <c r="W13" s="6" t="str">
        <f t="shared" si="3"/>
        <v/>
      </c>
      <c r="X13" s="6" t="str">
        <f t="shared" si="3"/>
        <v/>
      </c>
      <c r="Y13" s="6">
        <f t="shared" si="3"/>
        <v>4</v>
      </c>
      <c r="Z13" s="6">
        <f t="shared" si="3"/>
        <v>1</v>
      </c>
      <c r="AA13" s="6">
        <f t="shared" si="3"/>
        <v>3</v>
      </c>
      <c r="AB13" s="6">
        <f t="shared" si="3"/>
        <v>3</v>
      </c>
      <c r="AC13" s="6">
        <f t="shared" si="3"/>
        <v>3</v>
      </c>
      <c r="AD13" s="6">
        <f t="shared" si="3"/>
        <v>3</v>
      </c>
      <c r="AE13" s="6">
        <f t="shared" si="3"/>
        <v>3</v>
      </c>
      <c r="AF13" s="6">
        <f t="shared" si="3"/>
        <v>3</v>
      </c>
      <c r="AG13" s="6">
        <f t="shared" si="3"/>
        <v>3</v>
      </c>
      <c r="AH13" s="6" t="str">
        <f t="shared" si="3"/>
        <v/>
      </c>
      <c r="AI13" s="6" t="str">
        <f t="shared" si="3"/>
        <v/>
      </c>
      <c r="AJ13" s="6" t="str">
        <f t="shared" si="3"/>
        <v/>
      </c>
      <c r="AK13" s="8" t="s">
        <v>0</v>
      </c>
      <c r="AL13" s="8">
        <f>SUM(G13:AK13)</f>
        <v>72</v>
      </c>
    </row>
    <row r="14" spans="1:38">
      <c r="A14" s="19"/>
      <c r="B14" s="6" t="s">
        <v>26</v>
      </c>
      <c r="C14" s="23">
        <f>COUNTIF($C$3:$C$11,"III")</f>
        <v>2</v>
      </c>
      <c r="D14" s="19"/>
      <c r="E14" s="20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8"/>
      <c r="AL14" s="8"/>
    </row>
    <row r="15" spans="1:38">
      <c r="AK15" s="9" t="s">
        <v>1</v>
      </c>
      <c r="AL15" s="10">
        <f>(AL13)/COUNT(G13:AJ13)</f>
        <v>3.4285714285714284</v>
      </c>
    </row>
    <row r="16" spans="1:38">
      <c r="AK16" s="11" t="s">
        <v>2</v>
      </c>
      <c r="AL16" s="11"/>
    </row>
    <row r="17" spans="37:38">
      <c r="AK17" s="11">
        <v>1</v>
      </c>
      <c r="AL17" s="11">
        <f>COUNTIF($G$13:$AJ$13,AK17)</f>
        <v>2</v>
      </c>
    </row>
    <row r="18" spans="37:38">
      <c r="AK18" s="11">
        <v>2</v>
      </c>
      <c r="AL18" s="11">
        <f t="shared" ref="AL18:AL22" si="4">COUNTIF($G$13:$AJ$13,AK18)</f>
        <v>0</v>
      </c>
    </row>
    <row r="19" spans="37:38">
      <c r="AK19" s="11">
        <v>3</v>
      </c>
      <c r="AL19" s="11">
        <f t="shared" si="4"/>
        <v>11</v>
      </c>
    </row>
    <row r="20" spans="37:38">
      <c r="AK20" s="11">
        <v>4</v>
      </c>
      <c r="AL20" s="11">
        <f t="shared" si="4"/>
        <v>5</v>
      </c>
    </row>
    <row r="21" spans="37:38">
      <c r="AK21" s="11">
        <v>5</v>
      </c>
      <c r="AL21" s="11">
        <f t="shared" si="4"/>
        <v>1</v>
      </c>
    </row>
    <row r="22" spans="37:38">
      <c r="AK22" s="11">
        <v>6</v>
      </c>
      <c r="AL22" s="11">
        <f t="shared" si="4"/>
        <v>2</v>
      </c>
    </row>
  </sheetData>
  <sheetProtection selectLockedCells="1"/>
  <pageMargins left="0.7" right="0.7" top="0.78740157499999996" bottom="0.78740157499999996" header="0.3" footer="0.3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22"/>
  <sheetViews>
    <sheetView tabSelected="1" workbookViewId="0">
      <selection activeCell="I38" sqref="I38"/>
    </sheetView>
  </sheetViews>
  <sheetFormatPr baseColWidth="10" defaultColWidth="12" defaultRowHeight="12.75"/>
  <cols>
    <col min="1" max="1" width="5" style="1" customWidth="1"/>
    <col min="2" max="2" width="30" style="1" customWidth="1"/>
    <col min="3" max="3" width="3.6640625" style="1" customWidth="1"/>
    <col min="4" max="4" width="7" style="1" customWidth="1"/>
    <col min="5" max="5" width="6.5" style="1" customWidth="1"/>
    <col min="6" max="6" width="7.1640625" style="1" customWidth="1"/>
    <col min="7" max="36" width="4.5" style="1" customWidth="1"/>
    <col min="37" max="37" width="10.6640625" style="1" customWidth="1"/>
    <col min="38" max="38" width="7.33203125" style="1" customWidth="1"/>
    <col min="39" max="16384" width="12" style="1"/>
  </cols>
  <sheetData>
    <row r="1" spans="1:38">
      <c r="B1" s="1" t="str">
        <f>M_a1!B1</f>
        <v>Klasse</v>
      </c>
    </row>
    <row r="2" spans="1:38" ht="15">
      <c r="A2" s="1" t="s">
        <v>3</v>
      </c>
      <c r="B2" s="13" t="str">
        <f>M_a1!B2</f>
        <v>LSE Mathematik</v>
      </c>
      <c r="C2" s="21" t="s">
        <v>23</v>
      </c>
      <c r="D2" s="16" t="s">
        <v>6</v>
      </c>
      <c r="E2" s="16" t="s">
        <v>4</v>
      </c>
      <c r="F2" s="16" t="s">
        <v>5</v>
      </c>
      <c r="G2" s="1">
        <v>1</v>
      </c>
      <c r="H2" s="1">
        <v>2</v>
      </c>
      <c r="I2" s="1">
        <v>3</v>
      </c>
      <c r="J2" s="1">
        <v>4</v>
      </c>
      <c r="K2" s="1">
        <v>5</v>
      </c>
      <c r="L2" s="1">
        <v>6</v>
      </c>
      <c r="M2" s="1">
        <v>7</v>
      </c>
      <c r="N2" s="1">
        <v>8</v>
      </c>
      <c r="O2" s="1">
        <v>9</v>
      </c>
      <c r="P2" s="1">
        <v>10</v>
      </c>
      <c r="Q2" s="1">
        <v>11</v>
      </c>
      <c r="R2" s="1">
        <v>12</v>
      </c>
      <c r="S2" s="1">
        <v>13</v>
      </c>
      <c r="T2" s="1">
        <v>14</v>
      </c>
      <c r="U2" s="1">
        <v>15</v>
      </c>
      <c r="V2" s="1">
        <v>16</v>
      </c>
      <c r="W2" s="1">
        <v>17</v>
      </c>
      <c r="X2" s="1">
        <v>18</v>
      </c>
      <c r="Y2" s="1">
        <v>19</v>
      </c>
      <c r="Z2" s="1">
        <v>20</v>
      </c>
      <c r="AA2" s="1">
        <v>21</v>
      </c>
      <c r="AB2" s="1">
        <v>22</v>
      </c>
      <c r="AC2" s="1">
        <v>23</v>
      </c>
      <c r="AD2" s="1">
        <v>24</v>
      </c>
      <c r="AE2" s="1">
        <v>25</v>
      </c>
      <c r="AF2" s="1">
        <v>26</v>
      </c>
      <c r="AG2" s="1">
        <v>27</v>
      </c>
      <c r="AH2" s="1">
        <v>28</v>
      </c>
      <c r="AI2" s="1">
        <v>29</v>
      </c>
      <c r="AJ2" s="1">
        <v>30</v>
      </c>
    </row>
    <row r="3" spans="1:38">
      <c r="A3" s="2">
        <v>1</v>
      </c>
      <c r="B3" s="6" t="s">
        <v>30</v>
      </c>
      <c r="C3" s="22" t="s">
        <v>20</v>
      </c>
      <c r="D3" s="4">
        <f>IF(E3=0,"",IF(F3=0,"",F3/(E3*COUNT($G$13:$AJ$13))))</f>
        <v>0.69047619047619047</v>
      </c>
      <c r="E3" s="5">
        <v>3</v>
      </c>
      <c r="F3" s="18">
        <f>SUM(G3:AJ3)</f>
        <v>43.5</v>
      </c>
      <c r="G3" s="3"/>
      <c r="H3" s="3">
        <v>2</v>
      </c>
      <c r="I3" s="3">
        <v>3</v>
      </c>
      <c r="J3" s="3">
        <v>3</v>
      </c>
      <c r="K3" s="3">
        <v>0</v>
      </c>
      <c r="L3" s="3">
        <v>2</v>
      </c>
      <c r="M3" s="3">
        <v>1.5</v>
      </c>
      <c r="N3" s="3">
        <v>2</v>
      </c>
      <c r="O3" s="3">
        <v>1</v>
      </c>
      <c r="P3" s="3">
        <v>1</v>
      </c>
      <c r="Q3" s="3">
        <v>1</v>
      </c>
      <c r="R3" s="3"/>
      <c r="S3" s="3">
        <v>3</v>
      </c>
      <c r="T3" s="3"/>
      <c r="U3" s="3">
        <v>2</v>
      </c>
      <c r="V3" s="3"/>
      <c r="W3" s="3"/>
      <c r="X3" s="3"/>
      <c r="Y3" s="3">
        <v>1</v>
      </c>
      <c r="Z3" s="3">
        <v>3</v>
      </c>
      <c r="AA3" s="3">
        <v>2</v>
      </c>
      <c r="AB3" s="3">
        <v>2</v>
      </c>
      <c r="AC3" s="3">
        <v>3</v>
      </c>
      <c r="AD3" s="3">
        <v>2</v>
      </c>
      <c r="AE3" s="3">
        <v>3</v>
      </c>
      <c r="AF3" s="3">
        <v>3</v>
      </c>
      <c r="AG3" s="3">
        <v>3</v>
      </c>
      <c r="AH3" s="3"/>
      <c r="AI3" s="3"/>
      <c r="AJ3" s="3"/>
    </row>
    <row r="4" spans="1:38">
      <c r="A4" s="2">
        <v>2</v>
      </c>
      <c r="B4" s="3" t="s">
        <v>31</v>
      </c>
      <c r="C4" s="22" t="s">
        <v>21</v>
      </c>
      <c r="D4" s="4">
        <f t="shared" ref="D4:D11" si="0">IF(E4=0,"",IF(F4=0,"",F4/(E4*COUNT($G$13:$AJ$13))))</f>
        <v>0.61111111111111116</v>
      </c>
      <c r="E4" s="5">
        <v>3</v>
      </c>
      <c r="F4" s="18">
        <f>SUM(G4:AK4)</f>
        <v>38.5</v>
      </c>
      <c r="G4" s="3"/>
      <c r="H4" s="3">
        <v>2</v>
      </c>
      <c r="I4" s="3">
        <v>2.5</v>
      </c>
      <c r="J4" s="3">
        <v>2.5</v>
      </c>
      <c r="K4" s="3">
        <v>1.5</v>
      </c>
      <c r="L4" s="3">
        <v>2</v>
      </c>
      <c r="M4" s="3">
        <v>2</v>
      </c>
      <c r="N4" s="3">
        <v>2.5</v>
      </c>
      <c r="O4" s="3">
        <v>1</v>
      </c>
      <c r="P4" s="3">
        <v>0</v>
      </c>
      <c r="Q4" s="3">
        <v>0</v>
      </c>
      <c r="R4" s="3"/>
      <c r="S4" s="3">
        <v>3</v>
      </c>
      <c r="T4" s="3"/>
      <c r="U4" s="3">
        <v>2</v>
      </c>
      <c r="V4" s="3"/>
      <c r="W4" s="3"/>
      <c r="X4" s="3"/>
      <c r="Y4" s="3">
        <v>0</v>
      </c>
      <c r="Z4" s="3">
        <v>2</v>
      </c>
      <c r="AA4" s="3">
        <v>3</v>
      </c>
      <c r="AB4" s="3">
        <v>2</v>
      </c>
      <c r="AC4" s="3">
        <v>3</v>
      </c>
      <c r="AD4" s="3">
        <v>1.5</v>
      </c>
      <c r="AE4" s="3">
        <v>2.5</v>
      </c>
      <c r="AF4" s="3">
        <v>2</v>
      </c>
      <c r="AG4" s="3">
        <v>1.5</v>
      </c>
      <c r="AH4" s="3"/>
      <c r="AI4" s="3"/>
      <c r="AJ4" s="3"/>
    </row>
    <row r="5" spans="1:38">
      <c r="A5" s="2">
        <v>3</v>
      </c>
      <c r="B5" s="3" t="s">
        <v>32</v>
      </c>
      <c r="C5" s="22" t="s">
        <v>21</v>
      </c>
      <c r="D5" s="4">
        <f t="shared" si="0"/>
        <v>0.61111111111111116</v>
      </c>
      <c r="E5" s="5">
        <v>6</v>
      </c>
      <c r="F5" s="18">
        <f t="shared" ref="F5:F11" si="1">SUM(G5:AK5)</f>
        <v>77</v>
      </c>
      <c r="G5" s="3"/>
      <c r="H5" s="3">
        <v>3</v>
      </c>
      <c r="I5" s="3">
        <v>4</v>
      </c>
      <c r="J5" s="3">
        <v>6</v>
      </c>
      <c r="K5" s="3">
        <v>3</v>
      </c>
      <c r="L5" s="3">
        <v>5</v>
      </c>
      <c r="M5" s="3">
        <v>3</v>
      </c>
      <c r="N5" s="3">
        <v>3</v>
      </c>
      <c r="O5" s="3">
        <v>4</v>
      </c>
      <c r="P5" s="3">
        <v>1</v>
      </c>
      <c r="Q5" s="3">
        <v>0</v>
      </c>
      <c r="R5" s="3"/>
      <c r="S5" s="3">
        <v>4</v>
      </c>
      <c r="T5" s="3"/>
      <c r="U5" s="3">
        <v>2</v>
      </c>
      <c r="V5" s="3"/>
      <c r="W5" s="3"/>
      <c r="X5" s="3"/>
      <c r="Y5" s="3">
        <v>3</v>
      </c>
      <c r="Z5" s="3">
        <v>6</v>
      </c>
      <c r="AA5" s="3">
        <v>4</v>
      </c>
      <c r="AB5" s="3">
        <v>3</v>
      </c>
      <c r="AC5" s="3">
        <v>1</v>
      </c>
      <c r="AD5" s="3">
        <v>6</v>
      </c>
      <c r="AE5" s="3">
        <v>6</v>
      </c>
      <c r="AF5" s="3">
        <v>6</v>
      </c>
      <c r="AG5" s="3">
        <v>4</v>
      </c>
      <c r="AH5" s="3"/>
      <c r="AI5" s="3"/>
      <c r="AJ5" s="3"/>
    </row>
    <row r="6" spans="1:38">
      <c r="A6" s="2">
        <v>4</v>
      </c>
      <c r="B6" s="3" t="s">
        <v>33</v>
      </c>
      <c r="C6" s="22" t="s">
        <v>22</v>
      </c>
      <c r="D6" s="4">
        <f t="shared" si="0"/>
        <v>0.51587301587301593</v>
      </c>
      <c r="E6" s="5">
        <v>6</v>
      </c>
      <c r="F6" s="18">
        <f t="shared" si="1"/>
        <v>65</v>
      </c>
      <c r="G6" s="3"/>
      <c r="H6" s="3">
        <v>4</v>
      </c>
      <c r="I6" s="3">
        <v>4</v>
      </c>
      <c r="J6" s="3">
        <v>6</v>
      </c>
      <c r="K6" s="3">
        <v>0</v>
      </c>
      <c r="L6" s="3">
        <v>0</v>
      </c>
      <c r="M6" s="3">
        <v>0</v>
      </c>
      <c r="N6" s="3">
        <v>4</v>
      </c>
      <c r="O6" s="3">
        <v>4</v>
      </c>
      <c r="P6" s="3">
        <v>0</v>
      </c>
      <c r="Q6" s="3">
        <v>2</v>
      </c>
      <c r="R6" s="3"/>
      <c r="S6" s="3">
        <v>4</v>
      </c>
      <c r="T6" s="3"/>
      <c r="U6" s="3">
        <v>2</v>
      </c>
      <c r="V6" s="3"/>
      <c r="W6" s="3"/>
      <c r="X6" s="3"/>
      <c r="Y6" s="3">
        <v>2</v>
      </c>
      <c r="Z6" s="3">
        <v>6</v>
      </c>
      <c r="AA6" s="3">
        <v>4</v>
      </c>
      <c r="AB6" s="3">
        <v>6</v>
      </c>
      <c r="AC6" s="3">
        <v>6</v>
      </c>
      <c r="AD6" s="3">
        <v>4</v>
      </c>
      <c r="AE6" s="3">
        <v>2</v>
      </c>
      <c r="AF6" s="3">
        <v>2</v>
      </c>
      <c r="AG6" s="3">
        <v>3</v>
      </c>
      <c r="AH6" s="3"/>
      <c r="AI6" s="3"/>
      <c r="AJ6" s="3"/>
    </row>
    <row r="7" spans="1:38">
      <c r="A7" s="2">
        <v>5</v>
      </c>
      <c r="B7" s="3" t="s">
        <v>34</v>
      </c>
      <c r="C7" s="22" t="s">
        <v>22</v>
      </c>
      <c r="D7" s="4">
        <f t="shared" si="0"/>
        <v>0.82539682539682535</v>
      </c>
      <c r="E7" s="5">
        <v>3</v>
      </c>
      <c r="F7" s="18">
        <f t="shared" si="1"/>
        <v>52</v>
      </c>
      <c r="G7" s="3"/>
      <c r="H7" s="3">
        <v>3</v>
      </c>
      <c r="I7" s="3">
        <v>2</v>
      </c>
      <c r="J7" s="3">
        <v>3</v>
      </c>
      <c r="K7" s="3">
        <v>1</v>
      </c>
      <c r="L7" s="3">
        <v>3</v>
      </c>
      <c r="M7" s="3">
        <v>2</v>
      </c>
      <c r="N7" s="3">
        <v>3</v>
      </c>
      <c r="O7" s="3">
        <v>2</v>
      </c>
      <c r="P7" s="3">
        <v>3</v>
      </c>
      <c r="Q7" s="3">
        <v>0</v>
      </c>
      <c r="R7" s="3"/>
      <c r="S7" s="3">
        <v>2</v>
      </c>
      <c r="T7" s="3"/>
      <c r="U7" s="3">
        <v>3</v>
      </c>
      <c r="V7" s="3"/>
      <c r="W7" s="3"/>
      <c r="X7" s="3"/>
      <c r="Y7" s="3">
        <v>3</v>
      </c>
      <c r="Z7" s="3">
        <v>3</v>
      </c>
      <c r="AA7" s="3">
        <v>3</v>
      </c>
      <c r="AB7" s="3">
        <v>3</v>
      </c>
      <c r="AC7" s="3">
        <v>2</v>
      </c>
      <c r="AD7" s="3">
        <v>3</v>
      </c>
      <c r="AE7" s="3">
        <v>2</v>
      </c>
      <c r="AF7" s="3">
        <v>3</v>
      </c>
      <c r="AG7" s="3">
        <v>3</v>
      </c>
      <c r="AH7" s="3"/>
      <c r="AI7" s="3"/>
      <c r="AJ7" s="3"/>
    </row>
    <row r="8" spans="1:38">
      <c r="A8" s="2">
        <v>6</v>
      </c>
      <c r="B8" s="3" t="s">
        <v>7</v>
      </c>
      <c r="C8" s="22"/>
      <c r="D8" s="4" t="str">
        <f t="shared" si="0"/>
        <v/>
      </c>
      <c r="E8" s="5"/>
      <c r="F8" s="6">
        <f t="shared" si="1"/>
        <v>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8">
      <c r="A9" s="2">
        <v>7</v>
      </c>
      <c r="B9" s="3" t="s">
        <v>8</v>
      </c>
      <c r="C9" s="22"/>
      <c r="D9" s="4" t="str">
        <f t="shared" si="0"/>
        <v/>
      </c>
      <c r="E9" s="5"/>
      <c r="F9" s="6">
        <f t="shared" si="1"/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8">
      <c r="A10" s="2">
        <v>8</v>
      </c>
      <c r="B10" s="3" t="s">
        <v>9</v>
      </c>
      <c r="C10" s="22"/>
      <c r="D10" s="4" t="str">
        <f t="shared" si="0"/>
        <v/>
      </c>
      <c r="E10" s="5"/>
      <c r="F10" s="6">
        <f t="shared" si="1"/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8">
      <c r="A11" s="2">
        <v>9</v>
      </c>
      <c r="B11" s="3" t="s">
        <v>10</v>
      </c>
      <c r="C11" s="22"/>
      <c r="D11" s="4" t="str">
        <f t="shared" si="0"/>
        <v/>
      </c>
      <c r="E11" s="5"/>
      <c r="F11" s="6">
        <f t="shared" si="1"/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8">
      <c r="A12" s="6"/>
      <c r="B12" s="6" t="s">
        <v>24</v>
      </c>
      <c r="C12" s="23">
        <f>COUNTIF($C$3:$C$11,"I")</f>
        <v>1</v>
      </c>
      <c r="D12" s="6"/>
      <c r="E12" s="7">
        <f>IF(SUM(E3:E11)=0,"",SUM(E3:E11))</f>
        <v>21</v>
      </c>
      <c r="F12" s="6"/>
      <c r="G12" s="7" t="str">
        <f>IF(SUM(G3:G11)=0,"",SUM(G3:G11))</f>
        <v/>
      </c>
      <c r="H12" s="7">
        <f t="shared" ref="H12:AJ12" si="2">IF(SUM(H3:H11)=0,"",SUM(H3:H11))</f>
        <v>14</v>
      </c>
      <c r="I12" s="7">
        <f t="shared" si="2"/>
        <v>15.5</v>
      </c>
      <c r="J12" s="7">
        <f t="shared" si="2"/>
        <v>20.5</v>
      </c>
      <c r="K12" s="7">
        <f t="shared" si="2"/>
        <v>5.5</v>
      </c>
      <c r="L12" s="7">
        <f t="shared" si="2"/>
        <v>12</v>
      </c>
      <c r="M12" s="7">
        <f t="shared" si="2"/>
        <v>8.5</v>
      </c>
      <c r="N12" s="7">
        <f t="shared" si="2"/>
        <v>14.5</v>
      </c>
      <c r="O12" s="7">
        <f t="shared" si="2"/>
        <v>12</v>
      </c>
      <c r="P12" s="7">
        <f t="shared" si="2"/>
        <v>5</v>
      </c>
      <c r="Q12" s="7">
        <f t="shared" si="2"/>
        <v>3</v>
      </c>
      <c r="R12" s="7" t="str">
        <f t="shared" si="2"/>
        <v/>
      </c>
      <c r="S12" s="7">
        <f t="shared" si="2"/>
        <v>16</v>
      </c>
      <c r="T12" s="7" t="str">
        <f t="shared" si="2"/>
        <v/>
      </c>
      <c r="U12" s="7">
        <f t="shared" si="2"/>
        <v>11</v>
      </c>
      <c r="V12" s="7" t="str">
        <f t="shared" si="2"/>
        <v/>
      </c>
      <c r="W12" s="7" t="str">
        <f t="shared" si="2"/>
        <v/>
      </c>
      <c r="X12" s="7" t="str">
        <f t="shared" si="2"/>
        <v/>
      </c>
      <c r="Y12" s="7">
        <f t="shared" si="2"/>
        <v>9</v>
      </c>
      <c r="Z12" s="7">
        <f t="shared" si="2"/>
        <v>20</v>
      </c>
      <c r="AA12" s="7">
        <f t="shared" si="2"/>
        <v>16</v>
      </c>
      <c r="AB12" s="7">
        <f t="shared" si="2"/>
        <v>16</v>
      </c>
      <c r="AC12" s="7">
        <f t="shared" si="2"/>
        <v>15</v>
      </c>
      <c r="AD12" s="7">
        <f t="shared" si="2"/>
        <v>16.5</v>
      </c>
      <c r="AE12" s="7">
        <f t="shared" si="2"/>
        <v>15.5</v>
      </c>
      <c r="AF12" s="7">
        <f t="shared" si="2"/>
        <v>16</v>
      </c>
      <c r="AG12" s="7">
        <f t="shared" si="2"/>
        <v>14.5</v>
      </c>
      <c r="AH12" s="7" t="str">
        <f t="shared" si="2"/>
        <v/>
      </c>
      <c r="AI12" s="7" t="str">
        <f t="shared" si="2"/>
        <v/>
      </c>
      <c r="AJ12" s="7" t="str">
        <f t="shared" si="2"/>
        <v/>
      </c>
      <c r="AK12" s="17"/>
    </row>
    <row r="13" spans="1:38">
      <c r="A13" s="6"/>
      <c r="B13" s="6" t="s">
        <v>25</v>
      </c>
      <c r="C13" s="23">
        <f>COUNTIF($C$3:$C$11,"II")</f>
        <v>2</v>
      </c>
      <c r="D13" s="6"/>
      <c r="E13" s="7"/>
      <c r="F13" s="6"/>
      <c r="G13" s="6" t="str">
        <f>IF(G12="","",IF(G12&lt;0.25*$E$12,6,IF(G12&lt;0.4*$E$12,5,IF(G12&lt;0.6*$E$12,4,IF(G12&lt;0.8*$E$12,3,IF(G12&lt;0.9*$E$12,2,IF(G12&gt;0.89*$E$12,1)))))))</f>
        <v/>
      </c>
      <c r="H13" s="6">
        <f t="shared" ref="H13:AJ13" si="3">IF(H12="","",IF(H12&lt;0.25*$E$12,6,IF(H12&lt;0.4*$E$12,5,IF(H12&lt;0.6*$E$12,4,IF(H12&lt;0.8*$E$12,3,IF(H12&lt;0.9*$E$12,2,IF(H12&gt;0.89*$E$12,1)))))))</f>
        <v>3</v>
      </c>
      <c r="I13" s="6">
        <f t="shared" si="3"/>
        <v>3</v>
      </c>
      <c r="J13" s="6">
        <f t="shared" si="3"/>
        <v>1</v>
      </c>
      <c r="K13" s="6">
        <f t="shared" si="3"/>
        <v>5</v>
      </c>
      <c r="L13" s="6">
        <f t="shared" si="3"/>
        <v>4</v>
      </c>
      <c r="M13" s="6">
        <f t="shared" si="3"/>
        <v>4</v>
      </c>
      <c r="N13" s="6">
        <f t="shared" si="3"/>
        <v>3</v>
      </c>
      <c r="O13" s="6">
        <f t="shared" si="3"/>
        <v>4</v>
      </c>
      <c r="P13" s="6">
        <f t="shared" si="3"/>
        <v>6</v>
      </c>
      <c r="Q13" s="6">
        <f t="shared" si="3"/>
        <v>6</v>
      </c>
      <c r="R13" s="6" t="str">
        <f t="shared" si="3"/>
        <v/>
      </c>
      <c r="S13" s="6">
        <f t="shared" si="3"/>
        <v>3</v>
      </c>
      <c r="T13" s="6" t="str">
        <f t="shared" si="3"/>
        <v/>
      </c>
      <c r="U13" s="6">
        <f t="shared" si="3"/>
        <v>4</v>
      </c>
      <c r="V13" s="6" t="str">
        <f t="shared" si="3"/>
        <v/>
      </c>
      <c r="W13" s="6" t="str">
        <f t="shared" si="3"/>
        <v/>
      </c>
      <c r="X13" s="6" t="str">
        <f t="shared" si="3"/>
        <v/>
      </c>
      <c r="Y13" s="6">
        <f t="shared" si="3"/>
        <v>4</v>
      </c>
      <c r="Z13" s="6">
        <f t="shared" si="3"/>
        <v>1</v>
      </c>
      <c r="AA13" s="6">
        <f t="shared" si="3"/>
        <v>3</v>
      </c>
      <c r="AB13" s="6">
        <f t="shared" si="3"/>
        <v>3</v>
      </c>
      <c r="AC13" s="6">
        <f t="shared" si="3"/>
        <v>3</v>
      </c>
      <c r="AD13" s="6">
        <f t="shared" si="3"/>
        <v>3</v>
      </c>
      <c r="AE13" s="6">
        <f t="shared" si="3"/>
        <v>3</v>
      </c>
      <c r="AF13" s="6">
        <f t="shared" si="3"/>
        <v>3</v>
      </c>
      <c r="AG13" s="6">
        <f t="shared" si="3"/>
        <v>3</v>
      </c>
      <c r="AH13" s="6" t="str">
        <f t="shared" si="3"/>
        <v/>
      </c>
      <c r="AI13" s="6" t="str">
        <f t="shared" si="3"/>
        <v/>
      </c>
      <c r="AJ13" s="6" t="str">
        <f t="shared" si="3"/>
        <v/>
      </c>
      <c r="AK13" s="8" t="s">
        <v>0</v>
      </c>
      <c r="AL13" s="8">
        <f>SUM(G13:AK13)</f>
        <v>72</v>
      </c>
    </row>
    <row r="14" spans="1:38">
      <c r="A14" s="19"/>
      <c r="B14" s="6" t="s">
        <v>26</v>
      </c>
      <c r="C14" s="23">
        <f>COUNTIF($C$3:$C$11,"III")</f>
        <v>2</v>
      </c>
      <c r="D14" s="19"/>
      <c r="E14" s="20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8"/>
      <c r="AL14" s="8"/>
    </row>
    <row r="15" spans="1:38">
      <c r="AK15" s="9" t="s">
        <v>1</v>
      </c>
      <c r="AL15" s="10">
        <f>(AL13)/COUNT(G13:AJ13)</f>
        <v>3.4285714285714284</v>
      </c>
    </row>
    <row r="16" spans="1:38">
      <c r="AK16" s="11" t="s">
        <v>2</v>
      </c>
      <c r="AL16" s="11"/>
    </row>
    <row r="17" spans="37:38">
      <c r="AK17" s="11">
        <v>1</v>
      </c>
      <c r="AL17" s="11">
        <f>COUNTIF($G$13:$AJ$13,AK17)</f>
        <v>2</v>
      </c>
    </row>
    <row r="18" spans="37:38">
      <c r="AK18" s="11">
        <v>2</v>
      </c>
      <c r="AL18" s="11">
        <f t="shared" ref="AL18:AL22" si="4">COUNTIF($G$13:$AJ$13,AK18)</f>
        <v>0</v>
      </c>
    </row>
    <row r="19" spans="37:38">
      <c r="AK19" s="11">
        <v>3</v>
      </c>
      <c r="AL19" s="11">
        <f t="shared" si="4"/>
        <v>11</v>
      </c>
    </row>
    <row r="20" spans="37:38">
      <c r="AK20" s="11">
        <v>4</v>
      </c>
      <c r="AL20" s="11">
        <f t="shared" si="4"/>
        <v>5</v>
      </c>
    </row>
    <row r="21" spans="37:38">
      <c r="AK21" s="11">
        <v>5</v>
      </c>
      <c r="AL21" s="11">
        <f t="shared" si="4"/>
        <v>1</v>
      </c>
    </row>
    <row r="22" spans="37:38">
      <c r="AK22" s="11">
        <v>6</v>
      </c>
      <c r="AL22" s="11">
        <f t="shared" si="4"/>
        <v>2</v>
      </c>
    </row>
  </sheetData>
  <sheetProtection selectLockedCells="1"/>
  <pageMargins left="0.7" right="0.7" top="0.78740157499999996" bottom="0.78740157499999996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Zeugnisnoten</vt:lpstr>
      <vt:lpstr>M_a1</vt:lpstr>
      <vt:lpstr>M_a2</vt:lpstr>
      <vt:lpstr>M_a3</vt:lpstr>
      <vt:lpstr>M_a4</vt:lpstr>
      <vt:lpstr>M_a5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Wolfgang Schmock</dc:creator>
  <cp:lastModifiedBy>Wolfgang Schmock</cp:lastModifiedBy>
  <dcterms:created xsi:type="dcterms:W3CDTF">2020-09-07T08:02:32Z</dcterms:created>
  <dcterms:modified xsi:type="dcterms:W3CDTF">2020-11-05T10:51:58Z</dcterms:modified>
</cp:coreProperties>
</file>